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adiantum\рабочие файлы\"/>
    </mc:Choice>
  </mc:AlternateContent>
  <bookViews>
    <workbookView xWindow="0" yWindow="0" windowWidth="10950" windowHeight="9675" tabRatio="0"/>
  </bookViews>
  <sheets>
    <sheet name="TDSheet" sheetId="1" r:id="rId1"/>
  </sheets>
  <calcPr calcId="152511" refMode="R1C1"/>
</workbook>
</file>

<file path=xl/calcChain.xml><?xml version="1.0" encoding="utf-8"?>
<calcChain xmlns="http://schemas.openxmlformats.org/spreadsheetml/2006/main">
  <c r="E223" i="1" l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67" i="1"/>
  <c r="E166" i="1"/>
  <c r="E164" i="1"/>
  <c r="E163" i="1"/>
  <c r="E162" i="1"/>
  <c r="E161" i="1"/>
  <c r="E160" i="1"/>
  <c r="E158" i="1"/>
  <c r="E157" i="1"/>
  <c r="E147" i="1"/>
  <c r="E145" i="1"/>
  <c r="E144" i="1"/>
  <c r="E143" i="1"/>
  <c r="E142" i="1"/>
  <c r="E141" i="1"/>
  <c r="E140" i="1"/>
  <c r="E139" i="1"/>
  <c r="E138" i="1"/>
  <c r="E137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</calcChain>
</file>

<file path=xl/sharedStrings.xml><?xml version="1.0" encoding="utf-8"?>
<sst xmlns="http://schemas.openxmlformats.org/spreadsheetml/2006/main" count="607" uniqueCount="225">
  <si>
    <t>Презентация:</t>
  </si>
  <si>
    <t>Дата:</t>
  </si>
  <si>
    <t>14.03.2016</t>
  </si>
  <si>
    <t>Сумма заказа:</t>
  </si>
  <si>
    <t>№</t>
  </si>
  <si>
    <t>ФОТО</t>
  </si>
  <si>
    <t>Штрихкод</t>
  </si>
  <si>
    <t>Наименование</t>
  </si>
  <si>
    <t>Артикул</t>
  </si>
  <si>
    <t>Цвет</t>
  </si>
  <si>
    <t>Продажная
 единица,
шт.</t>
  </si>
  <si>
    <t>Кол-во в
 коробке,
шт.</t>
  </si>
  <si>
    <t>Кол-во для заказа</t>
  </si>
  <si>
    <t>Нет Фото</t>
  </si>
  <si>
    <t>Кашпо (керамика) Metal Glaze Partner silver-blue, D46xH90см</t>
  </si>
  <si>
    <t>Синий</t>
  </si>
  <si>
    <t>Кашпо (керамика) Cooper (6/tray) Granate, D15xH15см</t>
  </si>
  <si>
    <t>Кашпо (пластик) Callisto Round anthracite, D62xH63см</t>
  </si>
  <si>
    <t>Антрацит</t>
  </si>
  <si>
    <t>Кашпо (пластик) Callisto Square anthracite, 30x30xH67см</t>
  </si>
  <si>
    <t>Кашпо (пластик) Callisto Square red, 30x30xH67см</t>
  </si>
  <si>
    <t>Красный</t>
  </si>
  <si>
    <t>Кашпо Basic (white), 50*50*40см</t>
  </si>
  <si>
    <t>HF010 01 01 02</t>
  </si>
  <si>
    <t>Белый</t>
  </si>
  <si>
    <t>Кашпо Artstone Ella wall hanger white 22x15 H18</t>
  </si>
  <si>
    <t>Кашпо SENZA VASE  LARGE WHITE, D64*H120</t>
  </si>
  <si>
    <t>Кашпо oval bowl dark silver leaf MASHUA OVAL SMALL DARK SILVER, L75*W30*H25</t>
  </si>
  <si>
    <t>Кашпо Newpot High (with LED), 35*90см</t>
  </si>
  <si>
    <t>Newpot High/LED</t>
  </si>
  <si>
    <t>Уровень (пластик) Elementary, D3xH30см</t>
  </si>
  <si>
    <t>Уровень (пластик) Elementary, D3xH35см</t>
  </si>
  <si>
    <t>Уровень (пластик) Elementary, D4xH45см</t>
  </si>
  <si>
    <t>Кашпо Wood Cube (пластик), 27x27xН27см</t>
  </si>
  <si>
    <t>A4810-317</t>
  </si>
  <si>
    <t>Кашпо Wood Cube (пластик), 45×45×Н45см</t>
  </si>
  <si>
    <t>Кашпо Wood Polycube (пластик), 76x25xН24см</t>
  </si>
  <si>
    <t>A3739-317</t>
  </si>
  <si>
    <t>Кашпо Wood Polycube (пластик), 84x31xН26 см</t>
  </si>
  <si>
    <t>Кашпо Wood Bowl (пластик), 60x38xН25см</t>
  </si>
  <si>
    <t>A3850-306</t>
  </si>
  <si>
    <t>Кашпо Laces Half Column (дерево), D53хH43см</t>
  </si>
  <si>
    <t>CA/CAW-649-L</t>
  </si>
  <si>
    <t>Кашпо Laces Bowl (дерево), D59хH54см</t>
  </si>
  <si>
    <t>KA-504C-S</t>
  </si>
  <si>
    <t>Коричневый</t>
  </si>
  <si>
    <t>Кашпо Laces Bowl (дерево), D49хH38см</t>
  </si>
  <si>
    <t>KA-506-S2</t>
  </si>
  <si>
    <t>Кашпо Maggia Conic Bowl (конкрит), 62x32xH25см</t>
  </si>
  <si>
    <t>Серый</t>
  </si>
  <si>
    <t>Кашпо Maggia Conic Bowl (конкрит), 55x23xH19см</t>
  </si>
  <si>
    <t>Кашпо Maggia Polycube (конкрит), 60x30xH30см</t>
  </si>
  <si>
    <t>Кашпо Rimini Bowl (полистоун), D54xH45см</t>
  </si>
  <si>
    <t>Кашпо Rimini Bowl (полистоун), D44xH42см</t>
  </si>
  <si>
    <t>Кашпо Rimini Bowl (полистоун), D34xH39см</t>
  </si>
  <si>
    <t>Кашпо Basic Bowl (конкрит), D55xH50cм</t>
  </si>
  <si>
    <t>Гранит</t>
  </si>
  <si>
    <t>Кашпо Basic Bowl (конкрит), D45xH43cм</t>
  </si>
  <si>
    <t>Кашпо Basic Bowl (конкрит), D35xH30cм</t>
  </si>
  <si>
    <t>Кашпо Basic Bowl (конкрит), D25xH23cм</t>
  </si>
  <si>
    <t>Цемент</t>
  </si>
  <si>
    <t>Кашпо Basic Conic Vase (конкрит), 32x32xH62см</t>
  </si>
  <si>
    <t>Кашпо Basic Conic Vase (конкрит), 18x18xH38см</t>
  </si>
  <si>
    <t>Кашпо Basic Polycube (конкрит), 100x46xH46см</t>
  </si>
  <si>
    <t>Кашпо Basic Polycube (конкрит), 80x35xH35см</t>
  </si>
  <si>
    <t>Кашпо Basic Polycube (конкрит), 60x30xH30см</t>
  </si>
  <si>
    <t>Кашпо Basic Conic Column (конкрит), 23x23xH50см</t>
  </si>
  <si>
    <t>Кашпо Round Bowl (полистоун), D35xH37см</t>
  </si>
  <si>
    <t>Кашпо Royal Polycube (полимерный материал), 55,5x24xH29cм</t>
  </si>
  <si>
    <t>Розовый</t>
  </si>
  <si>
    <t>Кашпо Royal Polycube (полимерный материал), 43x18,5xH21cм</t>
  </si>
  <si>
    <t>Голубой</t>
  </si>
  <si>
    <t>Желтый</t>
  </si>
  <si>
    <t>Кашпо Royal Vase (полимерный материал), D40,5xH41,5cм</t>
  </si>
  <si>
    <t>Кашпо Royal Vase (полимерный материал), D30xH31,5cм</t>
  </si>
  <si>
    <t>Кашпо Natur Polycube, 47x26xH17см</t>
  </si>
  <si>
    <t>Кашпо Coffee Conic Vase (ротанг), 23x23xH42см</t>
  </si>
  <si>
    <t>761002-3</t>
  </si>
  <si>
    <t>Кашпо Honey Conic Vase (ротанг), 23x23xH42см</t>
  </si>
  <si>
    <t>Кашпо Rope Conic Vase (ротанг), 23x23xH42см</t>
  </si>
  <si>
    <t>Кашпо vase crazycut brown lip shell Hefty brown large, D44*H95см</t>
  </si>
  <si>
    <t>Кашпо Liscio siena 394/LED, 52,5*80cм</t>
  </si>
  <si>
    <t>Кашпо London 39x39x35cm</t>
  </si>
  <si>
    <t>HF006 04 01 01</t>
  </si>
  <si>
    <t>Кашпо Fiberstone Jort slim grey S 91x20x50cm + 6 иск.раст. Foxtail grass Green flower, H90см</t>
  </si>
  <si>
    <t>6FSTJSGS0 + 8TYLABP10</t>
  </si>
  <si>
    <t>Кашпо PolystonePartnerRockCouple Oval,54x24xH40см + 2 иск.раст.Phalaenopsis plant W. moss beauty70см</t>
  </si>
  <si>
    <t>6POSRO020 + 8EEPP15332</t>
  </si>
  <si>
    <t>Кашпо Stonewall Bowl (полистоун), 35X35X30.5см</t>
  </si>
  <si>
    <t>LT13962-BC</t>
  </si>
  <si>
    <t>Песочный</t>
  </si>
  <si>
    <t>Кашпо Stonewall Bowl (полистоун), 44X44X39см</t>
  </si>
  <si>
    <t>Кашпо Budget Bowl (конкрит), 30X30X30.5X15см</t>
  </si>
  <si>
    <t>LT13809-3S</t>
  </si>
  <si>
    <t>Кашпо Budget Bowl (конкрит), 40X40X41X20см</t>
  </si>
  <si>
    <t>Кашпо Budget Bowl (конкрит), 52X52X55X27см</t>
  </si>
  <si>
    <t>Кашпо Jumbo Conic Vase (конкрит), 29X29X56см</t>
  </si>
  <si>
    <t>LT3334-3S</t>
  </si>
  <si>
    <t>Кашпо Jumbo Conic Vase (конкрит), 36X36X73см</t>
  </si>
  <si>
    <t>Кашпо Jumbo Conic Vase (конкрит), 44X44X91см</t>
  </si>
  <si>
    <t>Кашпо Budget Low Bowl (конкрит), 30X30X14см</t>
  </si>
  <si>
    <t>LT13848-3S</t>
  </si>
  <si>
    <t>Кашпо Budget Low Bowl (конкрит), 44.5X44.5X21.5см</t>
  </si>
  <si>
    <t>Кашпо Budget Low Bowl (конкрит), 55X55X26.5см</t>
  </si>
  <si>
    <t>Кашпо Jesslyn Vase (полистоун), 23.5X23.5X46см</t>
  </si>
  <si>
    <t>LT13894-3S</t>
  </si>
  <si>
    <t>Кашпо Jesslyn Vase (полистоун), 32X32X62см</t>
  </si>
  <si>
    <t>Кашпо Jesslyn Vase (полистоун), 42X42X78см</t>
  </si>
  <si>
    <t>Кашпо Лягушка (конкрит), 30X25X26см</t>
  </si>
  <si>
    <t>LT34111-A</t>
  </si>
  <si>
    <t>Кашпо Лягушка (конкрит), 48X38X38см</t>
  </si>
  <si>
    <t>LT34111-B</t>
  </si>
  <si>
    <t>Кашпо Basic Cube (конкрит), 25x25см</t>
  </si>
  <si>
    <t>Кашпо Basic Cube (конкрит), 30x30см</t>
  </si>
  <si>
    <t>Кашпо Basic Cube (конкрит), 40x40см</t>
  </si>
  <si>
    <t>Кашпо Basic Cube (конкрит), 50x50см</t>
  </si>
  <si>
    <t>Кашпо Basic Column (конкрит), 23xH50см</t>
  </si>
  <si>
    <t>Кашпо Basic Column (конкрит), 28xH60см</t>
  </si>
  <si>
    <t>Кашпо Basic Column (конкрит), 34xH70см</t>
  </si>
  <si>
    <t>Кашпо Basic Polycube (конкрит), 36x19x24см</t>
  </si>
  <si>
    <t>Кашпо Basic Polycube (конкрит), 42x22x28см</t>
  </si>
  <si>
    <t>Кашпо Basic Polycube (конкрит), 48x26x33см</t>
  </si>
  <si>
    <t>Кашпо Basic Vase (конкрит), D30x50см</t>
  </si>
  <si>
    <t>Кашпо Basic Vase (конкрит), D40x60</t>
  </si>
  <si>
    <t>Кашпо Maggia Bowl (конкрит), D24H16см</t>
  </si>
  <si>
    <t>Кашпо Maggia Bowl (конкрит), D33H21см</t>
  </si>
  <si>
    <t>Кашпо Maggia Bowl (конкрит), D42H28см</t>
  </si>
  <si>
    <t>Кашпо Maggia Bowl (конкрит), D53H35см</t>
  </si>
  <si>
    <t>Кашпо Versailles French Vase (конкрит), D26x42см</t>
  </si>
  <si>
    <t>Черный антик</t>
  </si>
  <si>
    <t>Кашпо Versailles French Vase (конкрит), D46x76см</t>
  </si>
  <si>
    <t>Кашпо Versailles Amphore (конкрит), D40x32см</t>
  </si>
  <si>
    <t>Кашпо Versailles Amphore (конкрит), D50x40см</t>
  </si>
  <si>
    <t>Кашпо Composite Bowl (полистоун), D28xH27см</t>
  </si>
  <si>
    <t>Кашпо Composite Bowl (полистоун), D35xH34см</t>
  </si>
  <si>
    <t>Кашпо Composite Bowl (полистоун), D42xH41см</t>
  </si>
  <si>
    <t>Кашпо Composite Bowl (полистоун), D49xH48см</t>
  </si>
  <si>
    <t>Кашпо Composite Vase (полистоун), D32xH58см</t>
  </si>
  <si>
    <t>Кашпо Composite Vase (полистоун), D40xH76см</t>
  </si>
  <si>
    <t>Кашпо Composite Conic Bowl (полистоун), 28x28x27см</t>
  </si>
  <si>
    <t>Кашпо Composite Conic Bowl (полистоун), 35x35x34см</t>
  </si>
  <si>
    <t>Кашпо Composite Conic Bowl (полистоун), 42x42x41см</t>
  </si>
  <si>
    <t>Кашпо Composite Conic Bowl (полистоун), 49x49x48см</t>
  </si>
  <si>
    <t>Кашпо Composite Conic Vase (полистоун), 29x29x57см</t>
  </si>
  <si>
    <t>Кашпо Composite Conic Vase (полистоун), 40x40x76см</t>
  </si>
  <si>
    <t>Кашпо Composite Conic Low Bowl (полистоун), 40x40x20см</t>
  </si>
  <si>
    <t>Кашпо Composite Conic Low Bowl (полистоун), 48x48x21см</t>
  </si>
  <si>
    <t>Кашпо Berlin Rectangle (конкрит), 75x27x52см</t>
  </si>
  <si>
    <t>Набор из 2х кашпо Fiberstone Mini Glossy white pandora (2)</t>
  </si>
  <si>
    <t>Кашпо (пластик), D30xH22см</t>
  </si>
  <si>
    <t>Кашпо (пластик), D40xH30см</t>
  </si>
  <si>
    <t>Чаша (пластик), D39xH21см</t>
  </si>
  <si>
    <t>Кашпо (пластик), 58хН23см</t>
  </si>
  <si>
    <t>Кашпо (пластик), D30xH40см</t>
  </si>
  <si>
    <t>Кашпо (пластик), D29xH24см</t>
  </si>
  <si>
    <t>Кашпо (пластик), D39xH33см</t>
  </si>
  <si>
    <t>Кашпо (пластик), D35xH29см</t>
  </si>
  <si>
    <t>терракота</t>
  </si>
  <si>
    <t>Кашпо (пластик), D40xH63см</t>
  </si>
  <si>
    <t>Кашпо (пластик), 30х28xH26см</t>
  </si>
  <si>
    <t>Кашпо (пластик), 35х33xH30см</t>
  </si>
  <si>
    <t>Кашпо (пластик), 49xH18см</t>
  </si>
  <si>
    <t>Кашпо (пластик), 30х30xH26см</t>
  </si>
  <si>
    <t>Кашпо (пластик), 40х40xH35см</t>
  </si>
  <si>
    <t>Кашпо (пластик), 23х36xH20см</t>
  </si>
  <si>
    <t>Зеленый</t>
  </si>
  <si>
    <t>Кашпо подвесное (пластик), D20xH18см</t>
  </si>
  <si>
    <t>Кашпо Steel Plus 50x40см</t>
  </si>
  <si>
    <t>HF018 06 03 03</t>
  </si>
  <si>
    <t>Кашпо ARC SOFT OAK Ø 61x51см</t>
  </si>
  <si>
    <t>HF019 01 03 04</t>
  </si>
  <si>
    <t>Кашпо Natura, 78x39x41см</t>
  </si>
  <si>
    <t>HF019 01 02 03</t>
  </si>
  <si>
    <t>Кашпо ARC DARK OAK, Ø 61x51см</t>
  </si>
  <si>
    <t>HF019 00 03 04</t>
  </si>
  <si>
    <t>Кашпо (керамика) Amora Metal blue, D32xH32см</t>
  </si>
  <si>
    <t>Вставка в кашпо (пластик) Synthetic Liners 25/box, D48xH35см</t>
  </si>
  <si>
    <t>Кашпо Polystone Rocka Rockstone partner grey (L), D24хH35см</t>
  </si>
  <si>
    <t>Кашпо Polystone Rock Findling brown, 30х24х18см</t>
  </si>
  <si>
    <t>Кашпо Polystone Rock Findling white, 30х24х18см</t>
  </si>
  <si>
    <t>Кашпо Polystone Wadi planter brown, 25х25х45см</t>
  </si>
  <si>
    <t>Кашпо Polystone Wadi planter brown, 22х22х17см</t>
  </si>
  <si>
    <t>Кашпо Polystone Wadi planter brown, 30х30х24см</t>
  </si>
  <si>
    <t>Кашпо Fiberstone Glossy black jolin mini, 44х15х17см</t>
  </si>
  <si>
    <t>Кашпо Vase circo Pearl, D30хH60см</t>
  </si>
  <si>
    <t>Lounge cube collection, D50*H50cм</t>
  </si>
  <si>
    <t>Кашпо Rectangle Structure RAL 2004, 60x20x14см</t>
  </si>
  <si>
    <t>Кашпо Rectangle Structure RAL 5005, 60x20x14см</t>
  </si>
  <si>
    <t>Кашпо Krappa winding Partner graphite, D36xH69cm</t>
  </si>
  <si>
    <t>Кашпо Black Shiny Couple, D46xH43см</t>
  </si>
  <si>
    <t>Кашпо Fiberstone Jort black, 80x30xH40см</t>
  </si>
  <si>
    <t>Уровень (пластик) Elementary, D2xH25см</t>
  </si>
  <si>
    <t>Вставка в кашпо (пластик ) Synthetic liners 70/box, D21xH16см</t>
  </si>
  <si>
    <t>Кашпо (пластик) Rectangle RAL 9010, 80х20хН23см</t>
  </si>
  <si>
    <t>Кашпо (пластик) Callisto Square black, 30x30xН67см</t>
  </si>
  <si>
    <t>Черный</t>
  </si>
  <si>
    <t>Трубка для нижнего полива с уровнем (пластик), H35см</t>
  </si>
  <si>
    <t>Трубка для нижнего полива с уровнем (пластик), H30см</t>
  </si>
  <si>
    <t>Вставка в кашпо (пластик) Synthetic Liners, D40xH30см</t>
  </si>
  <si>
    <t>Кашпо (металл) President Aluminium brushed, D24xH24см</t>
  </si>
  <si>
    <t>Трубка для нижнего полива с уровнем (пластик), H28см</t>
  </si>
  <si>
    <t>Кашпо (металл) President Stainless steel brushed, D24xH24см</t>
  </si>
  <si>
    <t>Кашпо (керамика) Oxblood red Bowing, 30x30xH50см</t>
  </si>
  <si>
    <t>Искусственное растение Cissus ellen danica Hanging plant, H70см</t>
  </si>
  <si>
    <t>.</t>
  </si>
  <si>
    <t>Кашпо (пластик) Rectangle RAL 9006, 80x20xН23см</t>
  </si>
  <si>
    <t>Серебро</t>
  </si>
  <si>
    <t>Кашпо (металл) President Aluminium brushed, D50xH41см</t>
  </si>
  <si>
    <t>Уровень (пластик) Elementary, D4xH40см</t>
  </si>
  <si>
    <t>Кашпо (пластик) Polystone Rock Partner, D36xH90см</t>
  </si>
  <si>
    <t>Уровень (пластик) Waterlevel indicator Extra large, L40см</t>
  </si>
  <si>
    <t>Трубка для нижнего полива с уровнем (пластик), H40см</t>
  </si>
  <si>
    <t>Кашпо (керамика) Laos Antique red, D44xH55см</t>
  </si>
  <si>
    <t>Кашпо (керамика) White Partner, D36xH70см</t>
  </si>
  <si>
    <t>Кашпо (керамика) Metal Glaze Kubis silver-blue, 36х36хH90м</t>
  </si>
  <si>
    <t>Кашпо (металл) President perforated Aluminium brushed, D37xH38см</t>
  </si>
  <si>
    <t>Трубка для нижнего полива с уровнем (пластик), H25</t>
  </si>
  <si>
    <t>Искусственное растение Nephrolepis boston, Н50см</t>
  </si>
  <si>
    <t>Трубка для нижнего полива с уровнем (пластик), H45см</t>
  </si>
  <si>
    <t>Кашпо (керамика) White Partner, D33xH60см</t>
  </si>
  <si>
    <t>Уровень (пластик) LT, H30см</t>
  </si>
  <si>
    <t>Уровень (пластик) LT, H45см</t>
  </si>
  <si>
    <t>Кашпо Сoconut Shell Tunda Medium, D53*H110</t>
  </si>
  <si>
    <t>Технический горшок c системой полива (пластик), 44xH38см</t>
  </si>
  <si>
    <t>Технический горшок c системой полива (пластик), D44xH38см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</si>
</sst>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164" formatCode="0&quot;KMGZBP90&quot;"/>
    <numFmt numFmtId="165" formatCode="0&quot;PTRCG001&quot;"/>
    <numFmt numFmtId="167" formatCode="0&quot;CALGR520&quot;"/>
    <numFmt numFmtId="168" formatCode="0&quot;CALVG731&quot;"/>
    <numFmt numFmtId="169" formatCode="0&quot;CALVG733&quot;"/>
    <numFmt numFmtId="170" formatCode="0&quot;ARTKWWH18&quot;"/>
    <numFmt numFmtId="171" formatCode="0&quot;WATXV030&quot;"/>
    <numFmt numFmtId="172" formatCode="0&quot;WATXV035&quot;"/>
    <numFmt numFmtId="173" formatCode="0&quot;WATXV045&quot;"/>
    <numFmt numFmtId="175" formatCode="0&quot;/LED&quot;"/>
    <numFmt numFmtId="176" formatCode="0&quot;FSTGWMIP2&quot;"/>
    <numFmt numFmtId="177" formatCode="0&quot;AMOM3232&quot;"/>
    <numFmt numFmtId="178" formatCode="0&quot;INZ48484&quot;"/>
    <numFmt numFmtId="179" formatCode="0&quot;POSRAPG20&quot;"/>
    <numFmt numFmtId="180" formatCode="0&quot;POSRFB18&quot;"/>
    <numFmt numFmtId="181" formatCode="0&quot;POSRFW18&quot;"/>
    <numFmt numFmtId="182" formatCode="0&quot;POSWB250&quot;"/>
    <numFmt numFmtId="183" formatCode="0&quot;POSWB220&quot;"/>
    <numFmt numFmtId="184" formatCode="0&quot;POSWB330&quot;"/>
    <numFmt numFmtId="185" formatCode="0&quot;FSTGBJM17&quot;"/>
    <numFmt numFmtId="186" formatCode="0&quot;NLCVC4011&quot;"/>
    <numFmt numFmtId="187" formatCode="0&quot;TAFRE607&quot;"/>
    <numFmt numFmtId="188" formatCode="0&quot;KRPWGP368&quot;"/>
    <numFmt numFmtId="189" formatCode="0&quot;ZWGCO460&quot;"/>
    <numFmt numFmtId="190" formatCode="0&quot;FSTRJB40&quot;"/>
    <numFmt numFmtId="191" formatCode="0&quot;WATXV025&quot;"/>
    <numFmt numFmtId="192" formatCode="0&quot;INZ21000&quot;"/>
    <numFmt numFmtId="193" formatCode="0&quot;HLUR2080&quot;"/>
    <numFmt numFmtId="194" formatCode="0&quot;CALVG730&quot;"/>
    <numFmt numFmtId="195" formatCode="0&quot;WATCO035&quot;"/>
    <numFmt numFmtId="196" formatCode="0&quot;WATCO030&quot;"/>
    <numFmt numFmtId="197" formatCode="0&quot;INZ40000&quot;"/>
    <numFmt numFmtId="198" formatCode="0&quot;PRSAGE24&quot;"/>
    <numFmt numFmtId="199" formatCode="0&quot;WAT32000&quot;"/>
    <numFmt numFmtId="200" formatCode="0&quot;PRSRGE24&quot;"/>
    <numFmt numFmtId="201" formatCode="0&quot;ROKBW305&quot;"/>
    <numFmt numFmtId="202" formatCode="0&quot;CIEDBU10&quot;"/>
    <numFmt numFmtId="203" formatCode="0&quot;HLUR2083&quot;"/>
    <numFmt numFmtId="204" formatCode="0&quot;PRSAGE50&quot;"/>
    <numFmt numFmtId="205" formatCode="0&quot;WATXV040&quot;"/>
    <numFmt numFmtId="206" formatCode="0&quot;POSRP309&quot;"/>
    <numFmt numFmtId="207" formatCode="0&quot;WATXL040&quot;"/>
    <numFmt numFmtId="208" formatCode="0&quot;WATCO040&quot;"/>
    <numFmt numFmtId="209" formatCode="0&quot;LAOR4360&quot;"/>
    <numFmt numFmtId="210" formatCode="0&quot;WIKPA700&quot;"/>
    <numFmt numFmtId="211" formatCode="0&quot;KMGZBK90&quot;"/>
    <numFmt numFmtId="212" formatCode="0&quot;PRPA3736&quot;"/>
    <numFmt numFmtId="213" formatCode="0&quot;WATCO025&quot;"/>
    <numFmt numFmtId="214" formatCode="0&quot;NEBOHA10&quot;"/>
    <numFmt numFmtId="215" formatCode="0&quot;WATCO045&quot;"/>
    <numFmt numFmtId="216" formatCode="0&quot;WIKPA600&quot;"/>
    <numFmt numFmtId="217" formatCode="0&quot;-SQR-L&quot;"/>
    <numFmt numFmtId="218" formatCode="0&quot;-RND-L&quot;"/>
  </numFmts>
  <fonts count="3" x14ac:knownFonts="1">
    <font>
      <sz val="8"/>
      <name val="Arial"/>
    </font>
    <font>
      <sz val="10"/>
      <name val="Arial"/>
      <family val="2"/>
    </font>
    <font>
      <u/>
      <sz val="8"/>
      <color theme="10"/>
      <name val="Arial"/>
    </font>
  </fonts>
  <fills count="3">
    <fill>
      <patternFill patternType="none"/>
    </fill>
    <fill>
      <patternFill patternType="gray125"/>
    </fill>
    <fill>
      <patternFill patternType="solid">
        <fgColor rgb="FFC0C0C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67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164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65" fontId="1" fillId="0" borderId="1" xfId="0" applyNumberFormat="1" applyFont="1" applyBorder="1" applyAlignment="1">
      <alignment horizontal="center" vertical="center"/>
    </xf>
    <xf numFmtId="167" fontId="1" fillId="0" borderId="1" xfId="0" applyNumberFormat="1" applyFont="1" applyBorder="1" applyAlignment="1">
      <alignment horizontal="center" vertical="center"/>
    </xf>
    <xf numFmtId="168" fontId="1" fillId="0" borderId="1" xfId="0" applyNumberFormat="1" applyFont="1" applyBorder="1" applyAlignment="1">
      <alignment horizontal="center" vertical="center"/>
    </xf>
    <xf numFmtId="169" fontId="1" fillId="0" borderId="1" xfId="0" applyNumberFormat="1" applyFont="1" applyBorder="1" applyAlignment="1">
      <alignment horizontal="center" vertical="center"/>
    </xf>
    <xf numFmtId="170" fontId="1" fillId="0" borderId="1" xfId="0" applyNumberFormat="1" applyFont="1" applyBorder="1" applyAlignment="1">
      <alignment horizontal="center" vertical="center"/>
    </xf>
    <xf numFmtId="171" fontId="1" fillId="0" borderId="1" xfId="0" applyNumberFormat="1" applyFont="1" applyBorder="1" applyAlignment="1">
      <alignment horizontal="center" vertical="center"/>
    </xf>
    <xf numFmtId="172" fontId="1" fillId="0" borderId="1" xfId="0" applyNumberFormat="1" applyFont="1" applyBorder="1" applyAlignment="1">
      <alignment horizontal="center" vertical="center"/>
    </xf>
    <xf numFmtId="173" fontId="1" fillId="0" borderId="1" xfId="0" applyNumberFormat="1" applyFont="1" applyBorder="1" applyAlignment="1">
      <alignment horizontal="center" vertical="center"/>
    </xf>
    <xf numFmtId="175" fontId="1" fillId="0" borderId="1" xfId="0" applyNumberFormat="1" applyFont="1" applyBorder="1" applyAlignment="1">
      <alignment horizontal="center" vertical="center"/>
    </xf>
    <xf numFmtId="176" fontId="1" fillId="0" borderId="1" xfId="0" applyNumberFormat="1" applyFont="1" applyBorder="1" applyAlignment="1">
      <alignment horizontal="center" vertical="center"/>
    </xf>
    <xf numFmtId="177" fontId="1" fillId="0" borderId="1" xfId="0" applyNumberFormat="1" applyFont="1" applyBorder="1" applyAlignment="1">
      <alignment horizontal="center" vertical="center"/>
    </xf>
    <xf numFmtId="178" fontId="1" fillId="0" borderId="1" xfId="0" applyNumberFormat="1" applyFont="1" applyBorder="1" applyAlignment="1">
      <alignment horizontal="center" vertical="center"/>
    </xf>
    <xf numFmtId="179" fontId="1" fillId="0" borderId="1" xfId="0" applyNumberFormat="1" applyFont="1" applyBorder="1" applyAlignment="1">
      <alignment horizontal="center" vertical="center"/>
    </xf>
    <xf numFmtId="180" fontId="1" fillId="0" borderId="1" xfId="0" applyNumberFormat="1" applyFont="1" applyBorder="1" applyAlignment="1">
      <alignment horizontal="center" vertical="center"/>
    </xf>
    <xf numFmtId="181" fontId="1" fillId="0" borderId="1" xfId="0" applyNumberFormat="1" applyFont="1" applyBorder="1" applyAlignment="1">
      <alignment horizontal="center" vertical="center"/>
    </xf>
    <xf numFmtId="182" fontId="1" fillId="0" borderId="1" xfId="0" applyNumberFormat="1" applyFont="1" applyBorder="1" applyAlignment="1">
      <alignment horizontal="center" vertical="center"/>
    </xf>
    <xf numFmtId="183" fontId="1" fillId="0" borderId="1" xfId="0" applyNumberFormat="1" applyFont="1" applyBorder="1" applyAlignment="1">
      <alignment horizontal="center" vertical="center"/>
    </xf>
    <xf numFmtId="184" fontId="1" fillId="0" borderId="1" xfId="0" applyNumberFormat="1" applyFont="1" applyBorder="1" applyAlignment="1">
      <alignment horizontal="center" vertical="center"/>
    </xf>
    <xf numFmtId="185" fontId="1" fillId="0" borderId="1" xfId="0" applyNumberFormat="1" applyFont="1" applyBorder="1" applyAlignment="1">
      <alignment horizontal="center" vertical="center"/>
    </xf>
    <xf numFmtId="186" fontId="1" fillId="0" borderId="1" xfId="0" applyNumberFormat="1" applyFont="1" applyBorder="1" applyAlignment="1">
      <alignment horizontal="center" vertical="center"/>
    </xf>
    <xf numFmtId="187" fontId="1" fillId="0" borderId="1" xfId="0" applyNumberFormat="1" applyFont="1" applyBorder="1" applyAlignment="1">
      <alignment horizontal="center" vertical="center"/>
    </xf>
    <xf numFmtId="188" fontId="1" fillId="0" borderId="1" xfId="0" applyNumberFormat="1" applyFont="1" applyBorder="1" applyAlignment="1">
      <alignment horizontal="center" vertical="center"/>
    </xf>
    <xf numFmtId="189" fontId="1" fillId="0" borderId="1" xfId="0" applyNumberFormat="1" applyFont="1" applyBorder="1" applyAlignment="1">
      <alignment horizontal="center" vertical="center"/>
    </xf>
    <xf numFmtId="190" fontId="1" fillId="0" borderId="1" xfId="0" applyNumberFormat="1" applyFont="1" applyBorder="1" applyAlignment="1">
      <alignment horizontal="center" vertical="center"/>
    </xf>
    <xf numFmtId="191" fontId="1" fillId="0" borderId="1" xfId="0" applyNumberFormat="1" applyFont="1" applyBorder="1" applyAlignment="1">
      <alignment horizontal="center" vertical="center"/>
    </xf>
    <xf numFmtId="192" fontId="1" fillId="0" borderId="1" xfId="0" applyNumberFormat="1" applyFont="1" applyBorder="1" applyAlignment="1">
      <alignment horizontal="center" vertical="center"/>
    </xf>
    <xf numFmtId="193" fontId="1" fillId="0" borderId="1" xfId="0" applyNumberFormat="1" applyFont="1" applyBorder="1" applyAlignment="1">
      <alignment horizontal="center" vertical="center"/>
    </xf>
    <xf numFmtId="194" fontId="1" fillId="0" borderId="1" xfId="0" applyNumberFormat="1" applyFont="1" applyBorder="1" applyAlignment="1">
      <alignment horizontal="center" vertical="center"/>
    </xf>
    <xf numFmtId="195" fontId="1" fillId="0" borderId="1" xfId="0" applyNumberFormat="1" applyFont="1" applyBorder="1" applyAlignment="1">
      <alignment horizontal="center" vertical="center"/>
    </xf>
    <xf numFmtId="196" fontId="1" fillId="0" borderId="1" xfId="0" applyNumberFormat="1" applyFont="1" applyBorder="1" applyAlignment="1">
      <alignment horizontal="center" vertical="center"/>
    </xf>
    <xf numFmtId="197" fontId="1" fillId="0" borderId="1" xfId="0" applyNumberFormat="1" applyFont="1" applyBorder="1" applyAlignment="1">
      <alignment horizontal="center" vertical="center"/>
    </xf>
    <xf numFmtId="198" fontId="1" fillId="0" borderId="1" xfId="0" applyNumberFormat="1" applyFont="1" applyBorder="1" applyAlignment="1">
      <alignment horizontal="center" vertical="center"/>
    </xf>
    <xf numFmtId="199" fontId="1" fillId="0" borderId="1" xfId="0" applyNumberFormat="1" applyFont="1" applyBorder="1" applyAlignment="1">
      <alignment horizontal="center" vertical="center"/>
    </xf>
    <xf numFmtId="200" fontId="1" fillId="0" borderId="1" xfId="0" applyNumberFormat="1" applyFont="1" applyBorder="1" applyAlignment="1">
      <alignment horizontal="center" vertical="center"/>
    </xf>
    <xf numFmtId="201" fontId="1" fillId="0" borderId="1" xfId="0" applyNumberFormat="1" applyFont="1" applyBorder="1" applyAlignment="1">
      <alignment horizontal="center" vertical="center"/>
    </xf>
    <xf numFmtId="202" fontId="1" fillId="0" borderId="1" xfId="0" applyNumberFormat="1" applyFont="1" applyBorder="1" applyAlignment="1">
      <alignment horizontal="center" vertical="center"/>
    </xf>
    <xf numFmtId="203" fontId="1" fillId="0" borderId="1" xfId="0" applyNumberFormat="1" applyFont="1" applyBorder="1" applyAlignment="1">
      <alignment horizontal="center" vertical="center"/>
    </xf>
    <xf numFmtId="204" fontId="1" fillId="0" borderId="1" xfId="0" applyNumberFormat="1" applyFont="1" applyBorder="1" applyAlignment="1">
      <alignment horizontal="center" vertical="center"/>
    </xf>
    <xf numFmtId="205" fontId="1" fillId="0" borderId="1" xfId="0" applyNumberFormat="1" applyFont="1" applyBorder="1" applyAlignment="1">
      <alignment horizontal="center" vertical="center"/>
    </xf>
    <xf numFmtId="206" fontId="1" fillId="0" borderId="1" xfId="0" applyNumberFormat="1" applyFont="1" applyBorder="1" applyAlignment="1">
      <alignment horizontal="center" vertical="center"/>
    </xf>
    <xf numFmtId="207" fontId="1" fillId="0" borderId="1" xfId="0" applyNumberFormat="1" applyFont="1" applyBorder="1" applyAlignment="1">
      <alignment horizontal="center" vertical="center"/>
    </xf>
    <xf numFmtId="208" fontId="1" fillId="0" borderId="1" xfId="0" applyNumberFormat="1" applyFont="1" applyBorder="1" applyAlignment="1">
      <alignment horizontal="center" vertical="center"/>
    </xf>
    <xf numFmtId="209" fontId="1" fillId="0" borderId="1" xfId="0" applyNumberFormat="1" applyFont="1" applyBorder="1" applyAlignment="1">
      <alignment horizontal="center" vertical="center"/>
    </xf>
    <xf numFmtId="210" fontId="1" fillId="0" borderId="1" xfId="0" applyNumberFormat="1" applyFont="1" applyBorder="1" applyAlignment="1">
      <alignment horizontal="center" vertical="center"/>
    </xf>
    <xf numFmtId="211" fontId="1" fillId="0" borderId="1" xfId="0" applyNumberFormat="1" applyFont="1" applyBorder="1" applyAlignment="1">
      <alignment horizontal="center" vertical="center"/>
    </xf>
    <xf numFmtId="212" fontId="1" fillId="0" borderId="1" xfId="0" applyNumberFormat="1" applyFont="1" applyBorder="1" applyAlignment="1">
      <alignment horizontal="center" vertical="center"/>
    </xf>
    <xf numFmtId="213" fontId="1" fillId="0" borderId="1" xfId="0" applyNumberFormat="1" applyFont="1" applyBorder="1" applyAlignment="1">
      <alignment horizontal="center" vertical="center"/>
    </xf>
    <xf numFmtId="214" fontId="1" fillId="0" borderId="1" xfId="0" applyNumberFormat="1" applyFont="1" applyBorder="1" applyAlignment="1">
      <alignment horizontal="center" vertical="center"/>
    </xf>
    <xf numFmtId="215" fontId="1" fillId="0" borderId="1" xfId="0" applyNumberFormat="1" applyFont="1" applyBorder="1" applyAlignment="1">
      <alignment horizontal="center" vertical="center"/>
    </xf>
    <xf numFmtId="216" fontId="1" fillId="0" borderId="1" xfId="0" applyNumberFormat="1" applyFont="1" applyBorder="1" applyAlignment="1">
      <alignment horizontal="center" vertical="center"/>
    </xf>
    <xf numFmtId="217" fontId="1" fillId="0" borderId="1" xfId="0" applyNumberFormat="1" applyFont="1" applyBorder="1" applyAlignment="1">
      <alignment horizontal="center" vertical="center"/>
    </xf>
    <xf numFmtId="218" fontId="1" fillId="0" borderId="1" xfId="0" applyNumberFormat="1" applyFont="1" applyBorder="1" applyAlignment="1">
      <alignment horizontal="center" vertical="center"/>
    </xf>
    <xf numFmtId="0" fontId="2" fillId="0" borderId="1" xfId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38" Type="http://schemas.openxmlformats.org/officeDocument/2006/relationships/image" Target="../media/image138.png"/><Relationship Id="rId154" Type="http://schemas.openxmlformats.org/officeDocument/2006/relationships/image" Target="../media/image154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144" Type="http://schemas.openxmlformats.org/officeDocument/2006/relationships/image" Target="../media/image144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65" Type="http://schemas.openxmlformats.org/officeDocument/2006/relationships/image" Target="../media/image16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71" Type="http://schemas.openxmlformats.org/officeDocument/2006/relationships/image" Target="../media/image171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72" Type="http://schemas.openxmlformats.org/officeDocument/2006/relationships/image" Target="../media/image172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</xdr:row>
      <xdr:rowOff>0</xdr:rowOff>
    </xdr:from>
    <xdr:to>
      <xdr:col>6</xdr:col>
      <xdr:colOff>1095375</xdr:colOff>
      <xdr:row>5</xdr:row>
      <xdr:rowOff>95250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196" b="2739"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142875</xdr:colOff>
      <xdr:row>11</xdr:row>
      <xdr:rowOff>142875</xdr:rowOff>
    </xdr:from>
    <xdr:to>
      <xdr:col>3</xdr:col>
      <xdr:colOff>1476375</xdr:colOff>
      <xdr:row>11</xdr:row>
      <xdr:rowOff>1943100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12</xdr:row>
      <xdr:rowOff>142875</xdr:rowOff>
    </xdr:from>
    <xdr:to>
      <xdr:col>3</xdr:col>
      <xdr:colOff>1476375</xdr:colOff>
      <xdr:row>12</xdr:row>
      <xdr:rowOff>1943100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13</xdr:row>
      <xdr:rowOff>142875</xdr:rowOff>
    </xdr:from>
    <xdr:to>
      <xdr:col>3</xdr:col>
      <xdr:colOff>1476375</xdr:colOff>
      <xdr:row>13</xdr:row>
      <xdr:rowOff>1943100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14</xdr:row>
      <xdr:rowOff>142875</xdr:rowOff>
    </xdr:from>
    <xdr:to>
      <xdr:col>3</xdr:col>
      <xdr:colOff>1476375</xdr:colOff>
      <xdr:row>14</xdr:row>
      <xdr:rowOff>1943100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15</xdr:row>
      <xdr:rowOff>142875</xdr:rowOff>
    </xdr:from>
    <xdr:to>
      <xdr:col>3</xdr:col>
      <xdr:colOff>1476375</xdr:colOff>
      <xdr:row>15</xdr:row>
      <xdr:rowOff>1943100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16</xdr:row>
      <xdr:rowOff>142875</xdr:rowOff>
    </xdr:from>
    <xdr:to>
      <xdr:col>3</xdr:col>
      <xdr:colOff>1476375</xdr:colOff>
      <xdr:row>16</xdr:row>
      <xdr:rowOff>1943100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17</xdr:row>
      <xdr:rowOff>142875</xdr:rowOff>
    </xdr:from>
    <xdr:to>
      <xdr:col>3</xdr:col>
      <xdr:colOff>1476375</xdr:colOff>
      <xdr:row>17</xdr:row>
      <xdr:rowOff>1943100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18</xdr:row>
      <xdr:rowOff>142875</xdr:rowOff>
    </xdr:from>
    <xdr:to>
      <xdr:col>3</xdr:col>
      <xdr:colOff>1476375</xdr:colOff>
      <xdr:row>18</xdr:row>
      <xdr:rowOff>1943100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19</xdr:row>
      <xdr:rowOff>142875</xdr:rowOff>
    </xdr:from>
    <xdr:to>
      <xdr:col>3</xdr:col>
      <xdr:colOff>1476375</xdr:colOff>
      <xdr:row>19</xdr:row>
      <xdr:rowOff>1943100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20</xdr:row>
      <xdr:rowOff>142875</xdr:rowOff>
    </xdr:from>
    <xdr:to>
      <xdr:col>3</xdr:col>
      <xdr:colOff>1476375</xdr:colOff>
      <xdr:row>20</xdr:row>
      <xdr:rowOff>1943100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21</xdr:row>
      <xdr:rowOff>142875</xdr:rowOff>
    </xdr:from>
    <xdr:to>
      <xdr:col>3</xdr:col>
      <xdr:colOff>1476375</xdr:colOff>
      <xdr:row>21</xdr:row>
      <xdr:rowOff>1943100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22</xdr:row>
      <xdr:rowOff>142875</xdr:rowOff>
    </xdr:from>
    <xdr:to>
      <xdr:col>3</xdr:col>
      <xdr:colOff>1476375</xdr:colOff>
      <xdr:row>22</xdr:row>
      <xdr:rowOff>1943100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23</xdr:row>
      <xdr:rowOff>142875</xdr:rowOff>
    </xdr:from>
    <xdr:to>
      <xdr:col>3</xdr:col>
      <xdr:colOff>1476375</xdr:colOff>
      <xdr:row>23</xdr:row>
      <xdr:rowOff>1943100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24</xdr:row>
      <xdr:rowOff>142875</xdr:rowOff>
    </xdr:from>
    <xdr:to>
      <xdr:col>3</xdr:col>
      <xdr:colOff>1476375</xdr:colOff>
      <xdr:row>24</xdr:row>
      <xdr:rowOff>1943100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25</xdr:row>
      <xdr:rowOff>142875</xdr:rowOff>
    </xdr:from>
    <xdr:to>
      <xdr:col>3</xdr:col>
      <xdr:colOff>1476375</xdr:colOff>
      <xdr:row>25</xdr:row>
      <xdr:rowOff>1943100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26</xdr:row>
      <xdr:rowOff>142875</xdr:rowOff>
    </xdr:from>
    <xdr:to>
      <xdr:col>3</xdr:col>
      <xdr:colOff>1476375</xdr:colOff>
      <xdr:row>26</xdr:row>
      <xdr:rowOff>1943100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27</xdr:row>
      <xdr:rowOff>142875</xdr:rowOff>
    </xdr:from>
    <xdr:to>
      <xdr:col>3</xdr:col>
      <xdr:colOff>1476375</xdr:colOff>
      <xdr:row>27</xdr:row>
      <xdr:rowOff>1943100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28</xdr:row>
      <xdr:rowOff>142875</xdr:rowOff>
    </xdr:from>
    <xdr:to>
      <xdr:col>3</xdr:col>
      <xdr:colOff>1476375</xdr:colOff>
      <xdr:row>28</xdr:row>
      <xdr:rowOff>1943100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29</xdr:row>
      <xdr:rowOff>142875</xdr:rowOff>
    </xdr:from>
    <xdr:to>
      <xdr:col>3</xdr:col>
      <xdr:colOff>1476375</xdr:colOff>
      <xdr:row>29</xdr:row>
      <xdr:rowOff>1943100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30</xdr:row>
      <xdr:rowOff>142875</xdr:rowOff>
    </xdr:from>
    <xdr:to>
      <xdr:col>3</xdr:col>
      <xdr:colOff>1476375</xdr:colOff>
      <xdr:row>30</xdr:row>
      <xdr:rowOff>1943100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31</xdr:row>
      <xdr:rowOff>142875</xdr:rowOff>
    </xdr:from>
    <xdr:to>
      <xdr:col>3</xdr:col>
      <xdr:colOff>1476375</xdr:colOff>
      <xdr:row>31</xdr:row>
      <xdr:rowOff>1943100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32</xdr:row>
      <xdr:rowOff>142875</xdr:rowOff>
    </xdr:from>
    <xdr:to>
      <xdr:col>3</xdr:col>
      <xdr:colOff>1476375</xdr:colOff>
      <xdr:row>32</xdr:row>
      <xdr:rowOff>1943100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33</xdr:row>
      <xdr:rowOff>142875</xdr:rowOff>
    </xdr:from>
    <xdr:to>
      <xdr:col>3</xdr:col>
      <xdr:colOff>1476375</xdr:colOff>
      <xdr:row>33</xdr:row>
      <xdr:rowOff>1943100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34</xdr:row>
      <xdr:rowOff>142875</xdr:rowOff>
    </xdr:from>
    <xdr:to>
      <xdr:col>3</xdr:col>
      <xdr:colOff>1476375</xdr:colOff>
      <xdr:row>34</xdr:row>
      <xdr:rowOff>1943100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35</xdr:row>
      <xdr:rowOff>142875</xdr:rowOff>
    </xdr:from>
    <xdr:to>
      <xdr:col>3</xdr:col>
      <xdr:colOff>1476375</xdr:colOff>
      <xdr:row>35</xdr:row>
      <xdr:rowOff>1943100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36</xdr:row>
      <xdr:rowOff>142875</xdr:rowOff>
    </xdr:from>
    <xdr:to>
      <xdr:col>3</xdr:col>
      <xdr:colOff>1476375</xdr:colOff>
      <xdr:row>36</xdr:row>
      <xdr:rowOff>1943100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37</xdr:row>
      <xdr:rowOff>142875</xdr:rowOff>
    </xdr:from>
    <xdr:to>
      <xdr:col>3</xdr:col>
      <xdr:colOff>1476375</xdr:colOff>
      <xdr:row>37</xdr:row>
      <xdr:rowOff>1943100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38</xdr:row>
      <xdr:rowOff>142875</xdr:rowOff>
    </xdr:from>
    <xdr:to>
      <xdr:col>3</xdr:col>
      <xdr:colOff>1476375</xdr:colOff>
      <xdr:row>38</xdr:row>
      <xdr:rowOff>1943100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39</xdr:row>
      <xdr:rowOff>142875</xdr:rowOff>
    </xdr:from>
    <xdr:to>
      <xdr:col>3</xdr:col>
      <xdr:colOff>1476375</xdr:colOff>
      <xdr:row>39</xdr:row>
      <xdr:rowOff>1943100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40</xdr:row>
      <xdr:rowOff>142875</xdr:rowOff>
    </xdr:from>
    <xdr:to>
      <xdr:col>3</xdr:col>
      <xdr:colOff>1476375</xdr:colOff>
      <xdr:row>40</xdr:row>
      <xdr:rowOff>1943100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41</xdr:row>
      <xdr:rowOff>142875</xdr:rowOff>
    </xdr:from>
    <xdr:to>
      <xdr:col>3</xdr:col>
      <xdr:colOff>1476375</xdr:colOff>
      <xdr:row>41</xdr:row>
      <xdr:rowOff>1943100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42</xdr:row>
      <xdr:rowOff>142875</xdr:rowOff>
    </xdr:from>
    <xdr:to>
      <xdr:col>3</xdr:col>
      <xdr:colOff>1476375</xdr:colOff>
      <xdr:row>42</xdr:row>
      <xdr:rowOff>1943100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43</xdr:row>
      <xdr:rowOff>142875</xdr:rowOff>
    </xdr:from>
    <xdr:to>
      <xdr:col>3</xdr:col>
      <xdr:colOff>1476375</xdr:colOff>
      <xdr:row>43</xdr:row>
      <xdr:rowOff>1943100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44</xdr:row>
      <xdr:rowOff>142875</xdr:rowOff>
    </xdr:from>
    <xdr:to>
      <xdr:col>3</xdr:col>
      <xdr:colOff>1476375</xdr:colOff>
      <xdr:row>44</xdr:row>
      <xdr:rowOff>1943100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45</xdr:row>
      <xdr:rowOff>142875</xdr:rowOff>
    </xdr:from>
    <xdr:to>
      <xdr:col>3</xdr:col>
      <xdr:colOff>1476375</xdr:colOff>
      <xdr:row>45</xdr:row>
      <xdr:rowOff>1943100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46</xdr:row>
      <xdr:rowOff>142875</xdr:rowOff>
    </xdr:from>
    <xdr:to>
      <xdr:col>3</xdr:col>
      <xdr:colOff>1476375</xdr:colOff>
      <xdr:row>46</xdr:row>
      <xdr:rowOff>1943100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47</xdr:row>
      <xdr:rowOff>142875</xdr:rowOff>
    </xdr:from>
    <xdr:to>
      <xdr:col>3</xdr:col>
      <xdr:colOff>1476375</xdr:colOff>
      <xdr:row>47</xdr:row>
      <xdr:rowOff>1943100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48</xdr:row>
      <xdr:rowOff>142875</xdr:rowOff>
    </xdr:from>
    <xdr:to>
      <xdr:col>3</xdr:col>
      <xdr:colOff>1476375</xdr:colOff>
      <xdr:row>48</xdr:row>
      <xdr:rowOff>1943100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49</xdr:row>
      <xdr:rowOff>142875</xdr:rowOff>
    </xdr:from>
    <xdr:to>
      <xdr:col>3</xdr:col>
      <xdr:colOff>1476375</xdr:colOff>
      <xdr:row>49</xdr:row>
      <xdr:rowOff>1943100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50</xdr:row>
      <xdr:rowOff>142875</xdr:rowOff>
    </xdr:from>
    <xdr:to>
      <xdr:col>3</xdr:col>
      <xdr:colOff>1476375</xdr:colOff>
      <xdr:row>50</xdr:row>
      <xdr:rowOff>1943100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51</xdr:row>
      <xdr:rowOff>142875</xdr:rowOff>
    </xdr:from>
    <xdr:to>
      <xdr:col>3</xdr:col>
      <xdr:colOff>1476375</xdr:colOff>
      <xdr:row>51</xdr:row>
      <xdr:rowOff>1943100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52</xdr:row>
      <xdr:rowOff>142875</xdr:rowOff>
    </xdr:from>
    <xdr:to>
      <xdr:col>3</xdr:col>
      <xdr:colOff>1476375</xdr:colOff>
      <xdr:row>52</xdr:row>
      <xdr:rowOff>1943100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53</xdr:row>
      <xdr:rowOff>142875</xdr:rowOff>
    </xdr:from>
    <xdr:to>
      <xdr:col>3</xdr:col>
      <xdr:colOff>1476375</xdr:colOff>
      <xdr:row>53</xdr:row>
      <xdr:rowOff>1943100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54</xdr:row>
      <xdr:rowOff>142875</xdr:rowOff>
    </xdr:from>
    <xdr:to>
      <xdr:col>3</xdr:col>
      <xdr:colOff>1476375</xdr:colOff>
      <xdr:row>54</xdr:row>
      <xdr:rowOff>1943100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55</xdr:row>
      <xdr:rowOff>142875</xdr:rowOff>
    </xdr:from>
    <xdr:to>
      <xdr:col>3</xdr:col>
      <xdr:colOff>1476375</xdr:colOff>
      <xdr:row>55</xdr:row>
      <xdr:rowOff>1943100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56</xdr:row>
      <xdr:rowOff>142875</xdr:rowOff>
    </xdr:from>
    <xdr:to>
      <xdr:col>3</xdr:col>
      <xdr:colOff>1476375</xdr:colOff>
      <xdr:row>56</xdr:row>
      <xdr:rowOff>1943100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57</xdr:row>
      <xdr:rowOff>142875</xdr:rowOff>
    </xdr:from>
    <xdr:to>
      <xdr:col>3</xdr:col>
      <xdr:colOff>1476375</xdr:colOff>
      <xdr:row>57</xdr:row>
      <xdr:rowOff>1943100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58</xdr:row>
      <xdr:rowOff>142875</xdr:rowOff>
    </xdr:from>
    <xdr:to>
      <xdr:col>3</xdr:col>
      <xdr:colOff>1476375</xdr:colOff>
      <xdr:row>58</xdr:row>
      <xdr:rowOff>1943100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59</xdr:row>
      <xdr:rowOff>142875</xdr:rowOff>
    </xdr:from>
    <xdr:to>
      <xdr:col>3</xdr:col>
      <xdr:colOff>1476375</xdr:colOff>
      <xdr:row>59</xdr:row>
      <xdr:rowOff>1943100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60</xdr:row>
      <xdr:rowOff>142875</xdr:rowOff>
    </xdr:from>
    <xdr:to>
      <xdr:col>3</xdr:col>
      <xdr:colOff>1476375</xdr:colOff>
      <xdr:row>60</xdr:row>
      <xdr:rowOff>1943100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61</xdr:row>
      <xdr:rowOff>142875</xdr:rowOff>
    </xdr:from>
    <xdr:to>
      <xdr:col>3</xdr:col>
      <xdr:colOff>1476375</xdr:colOff>
      <xdr:row>61</xdr:row>
      <xdr:rowOff>1943100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62</xdr:row>
      <xdr:rowOff>142875</xdr:rowOff>
    </xdr:from>
    <xdr:to>
      <xdr:col>3</xdr:col>
      <xdr:colOff>1476375</xdr:colOff>
      <xdr:row>62</xdr:row>
      <xdr:rowOff>1943100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63</xdr:row>
      <xdr:rowOff>142875</xdr:rowOff>
    </xdr:from>
    <xdr:to>
      <xdr:col>3</xdr:col>
      <xdr:colOff>1476375</xdr:colOff>
      <xdr:row>63</xdr:row>
      <xdr:rowOff>1943100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64</xdr:row>
      <xdr:rowOff>142875</xdr:rowOff>
    </xdr:from>
    <xdr:to>
      <xdr:col>3</xdr:col>
      <xdr:colOff>1476375</xdr:colOff>
      <xdr:row>64</xdr:row>
      <xdr:rowOff>1943100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65</xdr:row>
      <xdr:rowOff>142875</xdr:rowOff>
    </xdr:from>
    <xdr:to>
      <xdr:col>3</xdr:col>
      <xdr:colOff>1476375</xdr:colOff>
      <xdr:row>65</xdr:row>
      <xdr:rowOff>1943100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66</xdr:row>
      <xdr:rowOff>142875</xdr:rowOff>
    </xdr:from>
    <xdr:to>
      <xdr:col>3</xdr:col>
      <xdr:colOff>1476375</xdr:colOff>
      <xdr:row>66</xdr:row>
      <xdr:rowOff>1943100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67</xdr:row>
      <xdr:rowOff>142875</xdr:rowOff>
    </xdr:from>
    <xdr:to>
      <xdr:col>3</xdr:col>
      <xdr:colOff>1476375</xdr:colOff>
      <xdr:row>67</xdr:row>
      <xdr:rowOff>1943100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68</xdr:row>
      <xdr:rowOff>142875</xdr:rowOff>
    </xdr:from>
    <xdr:to>
      <xdr:col>3</xdr:col>
      <xdr:colOff>1476375</xdr:colOff>
      <xdr:row>68</xdr:row>
      <xdr:rowOff>1943100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69</xdr:row>
      <xdr:rowOff>142875</xdr:rowOff>
    </xdr:from>
    <xdr:to>
      <xdr:col>3</xdr:col>
      <xdr:colOff>1476375</xdr:colOff>
      <xdr:row>69</xdr:row>
      <xdr:rowOff>1943100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70</xdr:row>
      <xdr:rowOff>142875</xdr:rowOff>
    </xdr:from>
    <xdr:to>
      <xdr:col>3</xdr:col>
      <xdr:colOff>1476375</xdr:colOff>
      <xdr:row>70</xdr:row>
      <xdr:rowOff>1943100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71</xdr:row>
      <xdr:rowOff>142875</xdr:rowOff>
    </xdr:from>
    <xdr:to>
      <xdr:col>3</xdr:col>
      <xdr:colOff>1476375</xdr:colOff>
      <xdr:row>71</xdr:row>
      <xdr:rowOff>1943100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72</xdr:row>
      <xdr:rowOff>142875</xdr:rowOff>
    </xdr:from>
    <xdr:to>
      <xdr:col>3</xdr:col>
      <xdr:colOff>1476375</xdr:colOff>
      <xdr:row>72</xdr:row>
      <xdr:rowOff>1943100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73</xdr:row>
      <xdr:rowOff>142875</xdr:rowOff>
    </xdr:from>
    <xdr:to>
      <xdr:col>3</xdr:col>
      <xdr:colOff>1476375</xdr:colOff>
      <xdr:row>73</xdr:row>
      <xdr:rowOff>1943100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74</xdr:row>
      <xdr:rowOff>142875</xdr:rowOff>
    </xdr:from>
    <xdr:to>
      <xdr:col>3</xdr:col>
      <xdr:colOff>1476375</xdr:colOff>
      <xdr:row>74</xdr:row>
      <xdr:rowOff>1943100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75</xdr:row>
      <xdr:rowOff>142875</xdr:rowOff>
    </xdr:from>
    <xdr:to>
      <xdr:col>3</xdr:col>
      <xdr:colOff>1476375</xdr:colOff>
      <xdr:row>75</xdr:row>
      <xdr:rowOff>1943100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76</xdr:row>
      <xdr:rowOff>142875</xdr:rowOff>
    </xdr:from>
    <xdr:to>
      <xdr:col>3</xdr:col>
      <xdr:colOff>1476375</xdr:colOff>
      <xdr:row>76</xdr:row>
      <xdr:rowOff>1943100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77</xdr:row>
      <xdr:rowOff>142875</xdr:rowOff>
    </xdr:from>
    <xdr:to>
      <xdr:col>3</xdr:col>
      <xdr:colOff>1476375</xdr:colOff>
      <xdr:row>77</xdr:row>
      <xdr:rowOff>1943100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78</xdr:row>
      <xdr:rowOff>142875</xdr:rowOff>
    </xdr:from>
    <xdr:to>
      <xdr:col>3</xdr:col>
      <xdr:colOff>1476375</xdr:colOff>
      <xdr:row>78</xdr:row>
      <xdr:rowOff>1943100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79</xdr:row>
      <xdr:rowOff>142875</xdr:rowOff>
    </xdr:from>
    <xdr:to>
      <xdr:col>3</xdr:col>
      <xdr:colOff>1476375</xdr:colOff>
      <xdr:row>79</xdr:row>
      <xdr:rowOff>1943100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80</xdr:row>
      <xdr:rowOff>142875</xdr:rowOff>
    </xdr:from>
    <xdr:to>
      <xdr:col>3</xdr:col>
      <xdr:colOff>1476375</xdr:colOff>
      <xdr:row>80</xdr:row>
      <xdr:rowOff>1943100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81</xdr:row>
      <xdr:rowOff>142875</xdr:rowOff>
    </xdr:from>
    <xdr:to>
      <xdr:col>3</xdr:col>
      <xdr:colOff>1476375</xdr:colOff>
      <xdr:row>81</xdr:row>
      <xdr:rowOff>1943100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82</xdr:row>
      <xdr:rowOff>142875</xdr:rowOff>
    </xdr:from>
    <xdr:to>
      <xdr:col>3</xdr:col>
      <xdr:colOff>1476375</xdr:colOff>
      <xdr:row>82</xdr:row>
      <xdr:rowOff>1943100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83</xdr:row>
      <xdr:rowOff>142875</xdr:rowOff>
    </xdr:from>
    <xdr:to>
      <xdr:col>3</xdr:col>
      <xdr:colOff>1476375</xdr:colOff>
      <xdr:row>83</xdr:row>
      <xdr:rowOff>1943100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84</xdr:row>
      <xdr:rowOff>142875</xdr:rowOff>
    </xdr:from>
    <xdr:to>
      <xdr:col>3</xdr:col>
      <xdr:colOff>1476375</xdr:colOff>
      <xdr:row>84</xdr:row>
      <xdr:rowOff>1943100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85</xdr:row>
      <xdr:rowOff>142875</xdr:rowOff>
    </xdr:from>
    <xdr:to>
      <xdr:col>3</xdr:col>
      <xdr:colOff>1476375</xdr:colOff>
      <xdr:row>85</xdr:row>
      <xdr:rowOff>1943100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86</xdr:row>
      <xdr:rowOff>142875</xdr:rowOff>
    </xdr:from>
    <xdr:to>
      <xdr:col>3</xdr:col>
      <xdr:colOff>1476375</xdr:colOff>
      <xdr:row>86</xdr:row>
      <xdr:rowOff>1943100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87</xdr:row>
      <xdr:rowOff>142875</xdr:rowOff>
    </xdr:from>
    <xdr:to>
      <xdr:col>3</xdr:col>
      <xdr:colOff>1476375</xdr:colOff>
      <xdr:row>87</xdr:row>
      <xdr:rowOff>1943100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88</xdr:row>
      <xdr:rowOff>142875</xdr:rowOff>
    </xdr:from>
    <xdr:to>
      <xdr:col>3</xdr:col>
      <xdr:colOff>1476375</xdr:colOff>
      <xdr:row>88</xdr:row>
      <xdr:rowOff>1943100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89</xdr:row>
      <xdr:rowOff>142875</xdr:rowOff>
    </xdr:from>
    <xdr:to>
      <xdr:col>3</xdr:col>
      <xdr:colOff>1476375</xdr:colOff>
      <xdr:row>89</xdr:row>
      <xdr:rowOff>1943100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90</xdr:row>
      <xdr:rowOff>142875</xdr:rowOff>
    </xdr:from>
    <xdr:to>
      <xdr:col>3</xdr:col>
      <xdr:colOff>1476375</xdr:colOff>
      <xdr:row>90</xdr:row>
      <xdr:rowOff>1943100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91</xdr:row>
      <xdr:rowOff>142875</xdr:rowOff>
    </xdr:from>
    <xdr:to>
      <xdr:col>3</xdr:col>
      <xdr:colOff>1476375</xdr:colOff>
      <xdr:row>91</xdr:row>
      <xdr:rowOff>1943100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92</xdr:row>
      <xdr:rowOff>142875</xdr:rowOff>
    </xdr:from>
    <xdr:to>
      <xdr:col>3</xdr:col>
      <xdr:colOff>1476375</xdr:colOff>
      <xdr:row>92</xdr:row>
      <xdr:rowOff>1943100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93</xdr:row>
      <xdr:rowOff>142875</xdr:rowOff>
    </xdr:from>
    <xdr:to>
      <xdr:col>3</xdr:col>
      <xdr:colOff>1476375</xdr:colOff>
      <xdr:row>93</xdr:row>
      <xdr:rowOff>1943100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94</xdr:row>
      <xdr:rowOff>142875</xdr:rowOff>
    </xdr:from>
    <xdr:to>
      <xdr:col>3</xdr:col>
      <xdr:colOff>1476375</xdr:colOff>
      <xdr:row>94</xdr:row>
      <xdr:rowOff>1943100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95</xdr:row>
      <xdr:rowOff>142875</xdr:rowOff>
    </xdr:from>
    <xdr:to>
      <xdr:col>3</xdr:col>
      <xdr:colOff>1476375</xdr:colOff>
      <xdr:row>95</xdr:row>
      <xdr:rowOff>1943100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96</xdr:row>
      <xdr:rowOff>142875</xdr:rowOff>
    </xdr:from>
    <xdr:to>
      <xdr:col>3</xdr:col>
      <xdr:colOff>1476375</xdr:colOff>
      <xdr:row>96</xdr:row>
      <xdr:rowOff>1943100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97</xdr:row>
      <xdr:rowOff>142875</xdr:rowOff>
    </xdr:from>
    <xdr:to>
      <xdr:col>3</xdr:col>
      <xdr:colOff>1476375</xdr:colOff>
      <xdr:row>97</xdr:row>
      <xdr:rowOff>1943100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98</xdr:row>
      <xdr:rowOff>142875</xdr:rowOff>
    </xdr:from>
    <xdr:to>
      <xdr:col>3</xdr:col>
      <xdr:colOff>1476375</xdr:colOff>
      <xdr:row>98</xdr:row>
      <xdr:rowOff>1943100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99</xdr:row>
      <xdr:rowOff>142875</xdr:rowOff>
    </xdr:from>
    <xdr:to>
      <xdr:col>3</xdr:col>
      <xdr:colOff>1476375</xdr:colOff>
      <xdr:row>99</xdr:row>
      <xdr:rowOff>1943100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100</xdr:row>
      <xdr:rowOff>142875</xdr:rowOff>
    </xdr:from>
    <xdr:to>
      <xdr:col>3</xdr:col>
      <xdr:colOff>1476375</xdr:colOff>
      <xdr:row>100</xdr:row>
      <xdr:rowOff>1943100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101</xdr:row>
      <xdr:rowOff>142875</xdr:rowOff>
    </xdr:from>
    <xdr:to>
      <xdr:col>3</xdr:col>
      <xdr:colOff>1476375</xdr:colOff>
      <xdr:row>101</xdr:row>
      <xdr:rowOff>1943100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102</xdr:row>
      <xdr:rowOff>142875</xdr:rowOff>
    </xdr:from>
    <xdr:to>
      <xdr:col>3</xdr:col>
      <xdr:colOff>1476375</xdr:colOff>
      <xdr:row>102</xdr:row>
      <xdr:rowOff>1943100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103</xdr:row>
      <xdr:rowOff>142875</xdr:rowOff>
    </xdr:from>
    <xdr:to>
      <xdr:col>3</xdr:col>
      <xdr:colOff>1476375</xdr:colOff>
      <xdr:row>103</xdr:row>
      <xdr:rowOff>1943100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104</xdr:row>
      <xdr:rowOff>142875</xdr:rowOff>
    </xdr:from>
    <xdr:to>
      <xdr:col>3</xdr:col>
      <xdr:colOff>1476375</xdr:colOff>
      <xdr:row>104</xdr:row>
      <xdr:rowOff>1943100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105</xdr:row>
      <xdr:rowOff>142875</xdr:rowOff>
    </xdr:from>
    <xdr:to>
      <xdr:col>3</xdr:col>
      <xdr:colOff>1476375</xdr:colOff>
      <xdr:row>105</xdr:row>
      <xdr:rowOff>1943100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106</xdr:row>
      <xdr:rowOff>142875</xdr:rowOff>
    </xdr:from>
    <xdr:to>
      <xdr:col>3</xdr:col>
      <xdr:colOff>1476375</xdr:colOff>
      <xdr:row>106</xdr:row>
      <xdr:rowOff>1943100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107</xdr:row>
      <xdr:rowOff>142875</xdr:rowOff>
    </xdr:from>
    <xdr:to>
      <xdr:col>3</xdr:col>
      <xdr:colOff>1476375</xdr:colOff>
      <xdr:row>107</xdr:row>
      <xdr:rowOff>1943100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108</xdr:row>
      <xdr:rowOff>142875</xdr:rowOff>
    </xdr:from>
    <xdr:to>
      <xdr:col>3</xdr:col>
      <xdr:colOff>1476375</xdr:colOff>
      <xdr:row>108</xdr:row>
      <xdr:rowOff>1943100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109</xdr:row>
      <xdr:rowOff>142875</xdr:rowOff>
    </xdr:from>
    <xdr:to>
      <xdr:col>3</xdr:col>
      <xdr:colOff>1476375</xdr:colOff>
      <xdr:row>109</xdr:row>
      <xdr:rowOff>1943100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110</xdr:row>
      <xdr:rowOff>142875</xdr:rowOff>
    </xdr:from>
    <xdr:to>
      <xdr:col>3</xdr:col>
      <xdr:colOff>1476375</xdr:colOff>
      <xdr:row>110</xdr:row>
      <xdr:rowOff>1943100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111</xdr:row>
      <xdr:rowOff>142875</xdr:rowOff>
    </xdr:from>
    <xdr:to>
      <xdr:col>3</xdr:col>
      <xdr:colOff>1476375</xdr:colOff>
      <xdr:row>111</xdr:row>
      <xdr:rowOff>1943100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112</xdr:row>
      <xdr:rowOff>142875</xdr:rowOff>
    </xdr:from>
    <xdr:to>
      <xdr:col>3</xdr:col>
      <xdr:colOff>1476375</xdr:colOff>
      <xdr:row>112</xdr:row>
      <xdr:rowOff>1943100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113</xdr:row>
      <xdr:rowOff>142875</xdr:rowOff>
    </xdr:from>
    <xdr:to>
      <xdr:col>3</xdr:col>
      <xdr:colOff>1476375</xdr:colOff>
      <xdr:row>113</xdr:row>
      <xdr:rowOff>1943100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114</xdr:row>
      <xdr:rowOff>142875</xdr:rowOff>
    </xdr:from>
    <xdr:to>
      <xdr:col>3</xdr:col>
      <xdr:colOff>1476375</xdr:colOff>
      <xdr:row>114</xdr:row>
      <xdr:rowOff>1943100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115</xdr:row>
      <xdr:rowOff>142875</xdr:rowOff>
    </xdr:from>
    <xdr:to>
      <xdr:col>3</xdr:col>
      <xdr:colOff>1476375</xdr:colOff>
      <xdr:row>115</xdr:row>
      <xdr:rowOff>1943100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116</xdr:row>
      <xdr:rowOff>142875</xdr:rowOff>
    </xdr:from>
    <xdr:to>
      <xdr:col>3</xdr:col>
      <xdr:colOff>1476375</xdr:colOff>
      <xdr:row>116</xdr:row>
      <xdr:rowOff>1943100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117</xdr:row>
      <xdr:rowOff>142875</xdr:rowOff>
    </xdr:from>
    <xdr:to>
      <xdr:col>3</xdr:col>
      <xdr:colOff>1476375</xdr:colOff>
      <xdr:row>117</xdr:row>
      <xdr:rowOff>1943100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118</xdr:row>
      <xdr:rowOff>142875</xdr:rowOff>
    </xdr:from>
    <xdr:to>
      <xdr:col>3</xdr:col>
      <xdr:colOff>1476375</xdr:colOff>
      <xdr:row>118</xdr:row>
      <xdr:rowOff>1943100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119</xdr:row>
      <xdr:rowOff>142875</xdr:rowOff>
    </xdr:from>
    <xdr:to>
      <xdr:col>3</xdr:col>
      <xdr:colOff>1476375</xdr:colOff>
      <xdr:row>119</xdr:row>
      <xdr:rowOff>1943100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120</xdr:row>
      <xdr:rowOff>142875</xdr:rowOff>
    </xdr:from>
    <xdr:to>
      <xdr:col>3</xdr:col>
      <xdr:colOff>1476375</xdr:colOff>
      <xdr:row>120</xdr:row>
      <xdr:rowOff>1943100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121</xdr:row>
      <xdr:rowOff>142875</xdr:rowOff>
    </xdr:from>
    <xdr:to>
      <xdr:col>3</xdr:col>
      <xdr:colOff>1476375</xdr:colOff>
      <xdr:row>121</xdr:row>
      <xdr:rowOff>1943100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122</xdr:row>
      <xdr:rowOff>142875</xdr:rowOff>
    </xdr:from>
    <xdr:to>
      <xdr:col>3</xdr:col>
      <xdr:colOff>1476375</xdr:colOff>
      <xdr:row>122</xdr:row>
      <xdr:rowOff>1943100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123</xdr:row>
      <xdr:rowOff>142875</xdr:rowOff>
    </xdr:from>
    <xdr:to>
      <xdr:col>3</xdr:col>
      <xdr:colOff>1476375</xdr:colOff>
      <xdr:row>123</xdr:row>
      <xdr:rowOff>1943100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124</xdr:row>
      <xdr:rowOff>142875</xdr:rowOff>
    </xdr:from>
    <xdr:to>
      <xdr:col>3</xdr:col>
      <xdr:colOff>1476375</xdr:colOff>
      <xdr:row>124</xdr:row>
      <xdr:rowOff>1943100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125</xdr:row>
      <xdr:rowOff>142875</xdr:rowOff>
    </xdr:from>
    <xdr:to>
      <xdr:col>3</xdr:col>
      <xdr:colOff>1476375</xdr:colOff>
      <xdr:row>125</xdr:row>
      <xdr:rowOff>1943100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126</xdr:row>
      <xdr:rowOff>142875</xdr:rowOff>
    </xdr:from>
    <xdr:to>
      <xdr:col>3</xdr:col>
      <xdr:colOff>1476375</xdr:colOff>
      <xdr:row>126</xdr:row>
      <xdr:rowOff>1943100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127</xdr:row>
      <xdr:rowOff>142875</xdr:rowOff>
    </xdr:from>
    <xdr:to>
      <xdr:col>3</xdr:col>
      <xdr:colOff>1476375</xdr:colOff>
      <xdr:row>127</xdr:row>
      <xdr:rowOff>1943100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128</xdr:row>
      <xdr:rowOff>142875</xdr:rowOff>
    </xdr:from>
    <xdr:to>
      <xdr:col>3</xdr:col>
      <xdr:colOff>1476375</xdr:colOff>
      <xdr:row>128</xdr:row>
      <xdr:rowOff>1943100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129</xdr:row>
      <xdr:rowOff>142875</xdr:rowOff>
    </xdr:from>
    <xdr:to>
      <xdr:col>3</xdr:col>
      <xdr:colOff>1476375</xdr:colOff>
      <xdr:row>129</xdr:row>
      <xdr:rowOff>1943100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130</xdr:row>
      <xdr:rowOff>142875</xdr:rowOff>
    </xdr:from>
    <xdr:to>
      <xdr:col>3</xdr:col>
      <xdr:colOff>1476375</xdr:colOff>
      <xdr:row>130</xdr:row>
      <xdr:rowOff>1943100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131</xdr:row>
      <xdr:rowOff>142875</xdr:rowOff>
    </xdr:from>
    <xdr:to>
      <xdr:col>3</xdr:col>
      <xdr:colOff>1476375</xdr:colOff>
      <xdr:row>131</xdr:row>
      <xdr:rowOff>1943100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132</xdr:row>
      <xdr:rowOff>142875</xdr:rowOff>
    </xdr:from>
    <xdr:to>
      <xdr:col>3</xdr:col>
      <xdr:colOff>1476375</xdr:colOff>
      <xdr:row>132</xdr:row>
      <xdr:rowOff>1943100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133</xdr:row>
      <xdr:rowOff>142875</xdr:rowOff>
    </xdr:from>
    <xdr:to>
      <xdr:col>3</xdr:col>
      <xdr:colOff>1476375</xdr:colOff>
      <xdr:row>133</xdr:row>
      <xdr:rowOff>1943100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136</xdr:row>
      <xdr:rowOff>142875</xdr:rowOff>
    </xdr:from>
    <xdr:to>
      <xdr:col>3</xdr:col>
      <xdr:colOff>1476375</xdr:colOff>
      <xdr:row>136</xdr:row>
      <xdr:rowOff>1943100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137</xdr:row>
      <xdr:rowOff>142875</xdr:rowOff>
    </xdr:from>
    <xdr:to>
      <xdr:col>3</xdr:col>
      <xdr:colOff>1476375</xdr:colOff>
      <xdr:row>137</xdr:row>
      <xdr:rowOff>1943100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138</xdr:row>
      <xdr:rowOff>142875</xdr:rowOff>
    </xdr:from>
    <xdr:to>
      <xdr:col>3</xdr:col>
      <xdr:colOff>1476375</xdr:colOff>
      <xdr:row>138</xdr:row>
      <xdr:rowOff>1943100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139</xdr:row>
      <xdr:rowOff>142875</xdr:rowOff>
    </xdr:from>
    <xdr:to>
      <xdr:col>3</xdr:col>
      <xdr:colOff>1476375</xdr:colOff>
      <xdr:row>139</xdr:row>
      <xdr:rowOff>1943100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140</xdr:row>
      <xdr:rowOff>142875</xdr:rowOff>
    </xdr:from>
    <xdr:to>
      <xdr:col>3</xdr:col>
      <xdr:colOff>1476375</xdr:colOff>
      <xdr:row>140</xdr:row>
      <xdr:rowOff>1943100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141</xdr:row>
      <xdr:rowOff>142875</xdr:rowOff>
    </xdr:from>
    <xdr:to>
      <xdr:col>3</xdr:col>
      <xdr:colOff>1476375</xdr:colOff>
      <xdr:row>141</xdr:row>
      <xdr:rowOff>1943100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142</xdr:row>
      <xdr:rowOff>142875</xdr:rowOff>
    </xdr:from>
    <xdr:to>
      <xdr:col>3</xdr:col>
      <xdr:colOff>1476375</xdr:colOff>
      <xdr:row>142</xdr:row>
      <xdr:rowOff>1943100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143</xdr:row>
      <xdr:rowOff>142875</xdr:rowOff>
    </xdr:from>
    <xdr:to>
      <xdr:col>3</xdr:col>
      <xdr:colOff>1476375</xdr:colOff>
      <xdr:row>143</xdr:row>
      <xdr:rowOff>1943100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144</xdr:row>
      <xdr:rowOff>142875</xdr:rowOff>
    </xdr:from>
    <xdr:to>
      <xdr:col>3</xdr:col>
      <xdr:colOff>1476375</xdr:colOff>
      <xdr:row>144</xdr:row>
      <xdr:rowOff>1943100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146</xdr:row>
      <xdr:rowOff>142875</xdr:rowOff>
    </xdr:from>
    <xdr:to>
      <xdr:col>3</xdr:col>
      <xdr:colOff>1476375</xdr:colOff>
      <xdr:row>146</xdr:row>
      <xdr:rowOff>1943100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156</xdr:row>
      <xdr:rowOff>142875</xdr:rowOff>
    </xdr:from>
    <xdr:to>
      <xdr:col>3</xdr:col>
      <xdr:colOff>1476375</xdr:colOff>
      <xdr:row>156</xdr:row>
      <xdr:rowOff>1943100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157</xdr:row>
      <xdr:rowOff>142875</xdr:rowOff>
    </xdr:from>
    <xdr:to>
      <xdr:col>3</xdr:col>
      <xdr:colOff>1476375</xdr:colOff>
      <xdr:row>157</xdr:row>
      <xdr:rowOff>1943100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159</xdr:row>
      <xdr:rowOff>142875</xdr:rowOff>
    </xdr:from>
    <xdr:to>
      <xdr:col>3</xdr:col>
      <xdr:colOff>1476375</xdr:colOff>
      <xdr:row>159</xdr:row>
      <xdr:rowOff>1943100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160</xdr:row>
      <xdr:rowOff>142875</xdr:rowOff>
    </xdr:from>
    <xdr:to>
      <xdr:col>3</xdr:col>
      <xdr:colOff>1476375</xdr:colOff>
      <xdr:row>160</xdr:row>
      <xdr:rowOff>1943100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161</xdr:row>
      <xdr:rowOff>142875</xdr:rowOff>
    </xdr:from>
    <xdr:to>
      <xdr:col>3</xdr:col>
      <xdr:colOff>1476375</xdr:colOff>
      <xdr:row>161</xdr:row>
      <xdr:rowOff>1943100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162</xdr:row>
      <xdr:rowOff>142875</xdr:rowOff>
    </xdr:from>
    <xdr:to>
      <xdr:col>3</xdr:col>
      <xdr:colOff>1476375</xdr:colOff>
      <xdr:row>162</xdr:row>
      <xdr:rowOff>1943100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163</xdr:row>
      <xdr:rowOff>142875</xdr:rowOff>
    </xdr:from>
    <xdr:to>
      <xdr:col>3</xdr:col>
      <xdr:colOff>1476375</xdr:colOff>
      <xdr:row>163</xdr:row>
      <xdr:rowOff>1943100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165</xdr:row>
      <xdr:rowOff>142875</xdr:rowOff>
    </xdr:from>
    <xdr:to>
      <xdr:col>3</xdr:col>
      <xdr:colOff>1476375</xdr:colOff>
      <xdr:row>165</xdr:row>
      <xdr:rowOff>1943100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166</xdr:row>
      <xdr:rowOff>142875</xdr:rowOff>
    </xdr:from>
    <xdr:to>
      <xdr:col>3</xdr:col>
      <xdr:colOff>1476375</xdr:colOff>
      <xdr:row>166</xdr:row>
      <xdr:rowOff>1943100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172</xdr:row>
      <xdr:rowOff>142875</xdr:rowOff>
    </xdr:from>
    <xdr:to>
      <xdr:col>3</xdr:col>
      <xdr:colOff>1476375</xdr:colOff>
      <xdr:row>172</xdr:row>
      <xdr:rowOff>1943100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173</xdr:row>
      <xdr:rowOff>142875</xdr:rowOff>
    </xdr:from>
    <xdr:to>
      <xdr:col>3</xdr:col>
      <xdr:colOff>1476375</xdr:colOff>
      <xdr:row>173</xdr:row>
      <xdr:rowOff>1943100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174</xdr:row>
      <xdr:rowOff>142875</xdr:rowOff>
    </xdr:from>
    <xdr:to>
      <xdr:col>3</xdr:col>
      <xdr:colOff>1476375</xdr:colOff>
      <xdr:row>174</xdr:row>
      <xdr:rowOff>1943100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175</xdr:row>
      <xdr:rowOff>142875</xdr:rowOff>
    </xdr:from>
    <xdr:to>
      <xdr:col>3</xdr:col>
      <xdr:colOff>1476375</xdr:colOff>
      <xdr:row>175</xdr:row>
      <xdr:rowOff>1943100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176</xdr:row>
      <xdr:rowOff>142875</xdr:rowOff>
    </xdr:from>
    <xdr:to>
      <xdr:col>3</xdr:col>
      <xdr:colOff>1476375</xdr:colOff>
      <xdr:row>176</xdr:row>
      <xdr:rowOff>1943100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177</xdr:row>
      <xdr:rowOff>142875</xdr:rowOff>
    </xdr:from>
    <xdr:to>
      <xdr:col>3</xdr:col>
      <xdr:colOff>1476375</xdr:colOff>
      <xdr:row>177</xdr:row>
      <xdr:rowOff>1943100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178</xdr:row>
      <xdr:rowOff>142875</xdr:rowOff>
    </xdr:from>
    <xdr:to>
      <xdr:col>3</xdr:col>
      <xdr:colOff>1476375</xdr:colOff>
      <xdr:row>178</xdr:row>
      <xdr:rowOff>1943100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179</xdr:row>
      <xdr:rowOff>142875</xdr:rowOff>
    </xdr:from>
    <xdr:to>
      <xdr:col>3</xdr:col>
      <xdr:colOff>1476375</xdr:colOff>
      <xdr:row>179</xdr:row>
      <xdr:rowOff>1943100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180</xdr:row>
      <xdr:rowOff>142875</xdr:rowOff>
    </xdr:from>
    <xdr:to>
      <xdr:col>3</xdr:col>
      <xdr:colOff>1476375</xdr:colOff>
      <xdr:row>180</xdr:row>
      <xdr:rowOff>1943100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181</xdr:row>
      <xdr:rowOff>142875</xdr:rowOff>
    </xdr:from>
    <xdr:to>
      <xdr:col>3</xdr:col>
      <xdr:colOff>1476375</xdr:colOff>
      <xdr:row>181</xdr:row>
      <xdr:rowOff>1943100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182</xdr:row>
      <xdr:rowOff>142875</xdr:rowOff>
    </xdr:from>
    <xdr:to>
      <xdr:col>3</xdr:col>
      <xdr:colOff>1476375</xdr:colOff>
      <xdr:row>182</xdr:row>
      <xdr:rowOff>1943100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183</xdr:row>
      <xdr:rowOff>142875</xdr:rowOff>
    </xdr:from>
    <xdr:to>
      <xdr:col>3</xdr:col>
      <xdr:colOff>1476375</xdr:colOff>
      <xdr:row>183</xdr:row>
      <xdr:rowOff>1943100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184</xdr:row>
      <xdr:rowOff>142875</xdr:rowOff>
    </xdr:from>
    <xdr:to>
      <xdr:col>3</xdr:col>
      <xdr:colOff>1476375</xdr:colOff>
      <xdr:row>184</xdr:row>
      <xdr:rowOff>1943100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185</xdr:row>
      <xdr:rowOff>142875</xdr:rowOff>
    </xdr:from>
    <xdr:to>
      <xdr:col>3</xdr:col>
      <xdr:colOff>1476375</xdr:colOff>
      <xdr:row>185</xdr:row>
      <xdr:rowOff>1943100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186</xdr:row>
      <xdr:rowOff>142875</xdr:rowOff>
    </xdr:from>
    <xdr:to>
      <xdr:col>3</xdr:col>
      <xdr:colOff>1476375</xdr:colOff>
      <xdr:row>186</xdr:row>
      <xdr:rowOff>1943100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187</xdr:row>
      <xdr:rowOff>142875</xdr:rowOff>
    </xdr:from>
    <xdr:to>
      <xdr:col>3</xdr:col>
      <xdr:colOff>1476375</xdr:colOff>
      <xdr:row>187</xdr:row>
      <xdr:rowOff>1943100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188</xdr:row>
      <xdr:rowOff>142875</xdr:rowOff>
    </xdr:from>
    <xdr:to>
      <xdr:col>3</xdr:col>
      <xdr:colOff>1476375</xdr:colOff>
      <xdr:row>188</xdr:row>
      <xdr:rowOff>1943100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189</xdr:row>
      <xdr:rowOff>142875</xdr:rowOff>
    </xdr:from>
    <xdr:to>
      <xdr:col>3</xdr:col>
      <xdr:colOff>1476375</xdr:colOff>
      <xdr:row>189</xdr:row>
      <xdr:rowOff>1943100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190</xdr:row>
      <xdr:rowOff>142875</xdr:rowOff>
    </xdr:from>
    <xdr:to>
      <xdr:col>3</xdr:col>
      <xdr:colOff>1476375</xdr:colOff>
      <xdr:row>190</xdr:row>
      <xdr:rowOff>1943100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191</xdr:row>
      <xdr:rowOff>142875</xdr:rowOff>
    </xdr:from>
    <xdr:to>
      <xdr:col>3</xdr:col>
      <xdr:colOff>1476375</xdr:colOff>
      <xdr:row>191</xdr:row>
      <xdr:rowOff>1943100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192</xdr:row>
      <xdr:rowOff>142875</xdr:rowOff>
    </xdr:from>
    <xdr:to>
      <xdr:col>3</xdr:col>
      <xdr:colOff>1476375</xdr:colOff>
      <xdr:row>192</xdr:row>
      <xdr:rowOff>1943100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193</xdr:row>
      <xdr:rowOff>142875</xdr:rowOff>
    </xdr:from>
    <xdr:to>
      <xdr:col>3</xdr:col>
      <xdr:colOff>1476375</xdr:colOff>
      <xdr:row>193</xdr:row>
      <xdr:rowOff>1943100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194</xdr:row>
      <xdr:rowOff>142875</xdr:rowOff>
    </xdr:from>
    <xdr:to>
      <xdr:col>3</xdr:col>
      <xdr:colOff>1476375</xdr:colOff>
      <xdr:row>194</xdr:row>
      <xdr:rowOff>1943100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195</xdr:row>
      <xdr:rowOff>142875</xdr:rowOff>
    </xdr:from>
    <xdr:to>
      <xdr:col>3</xdr:col>
      <xdr:colOff>1476375</xdr:colOff>
      <xdr:row>195</xdr:row>
      <xdr:rowOff>1943100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196</xdr:row>
      <xdr:rowOff>142875</xdr:rowOff>
    </xdr:from>
    <xdr:to>
      <xdr:col>3</xdr:col>
      <xdr:colOff>1476375</xdr:colOff>
      <xdr:row>196</xdr:row>
      <xdr:rowOff>1943100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197</xdr:row>
      <xdr:rowOff>142875</xdr:rowOff>
    </xdr:from>
    <xdr:to>
      <xdr:col>3</xdr:col>
      <xdr:colOff>1476375</xdr:colOff>
      <xdr:row>197</xdr:row>
      <xdr:rowOff>1943100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199</xdr:row>
      <xdr:rowOff>142875</xdr:rowOff>
    </xdr:from>
    <xdr:to>
      <xdr:col>3</xdr:col>
      <xdr:colOff>1476375</xdr:colOff>
      <xdr:row>199</xdr:row>
      <xdr:rowOff>1943100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200</xdr:row>
      <xdr:rowOff>142875</xdr:rowOff>
    </xdr:from>
    <xdr:to>
      <xdr:col>3</xdr:col>
      <xdr:colOff>1476375</xdr:colOff>
      <xdr:row>200</xdr:row>
      <xdr:rowOff>1943100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201</xdr:row>
      <xdr:rowOff>142875</xdr:rowOff>
    </xdr:from>
    <xdr:to>
      <xdr:col>3</xdr:col>
      <xdr:colOff>1476375</xdr:colOff>
      <xdr:row>201</xdr:row>
      <xdr:rowOff>1943100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202</xdr:row>
      <xdr:rowOff>142875</xdr:rowOff>
    </xdr:from>
    <xdr:to>
      <xdr:col>3</xdr:col>
      <xdr:colOff>1476375</xdr:colOff>
      <xdr:row>202</xdr:row>
      <xdr:rowOff>1943100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203</xdr:row>
      <xdr:rowOff>142875</xdr:rowOff>
    </xdr:from>
    <xdr:to>
      <xdr:col>3</xdr:col>
      <xdr:colOff>1476375</xdr:colOff>
      <xdr:row>203</xdr:row>
      <xdr:rowOff>1943100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204</xdr:row>
      <xdr:rowOff>142875</xdr:rowOff>
    </xdr:from>
    <xdr:to>
      <xdr:col>3</xdr:col>
      <xdr:colOff>1476375</xdr:colOff>
      <xdr:row>204</xdr:row>
      <xdr:rowOff>1943100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205</xdr:row>
      <xdr:rowOff>142875</xdr:rowOff>
    </xdr:from>
    <xdr:to>
      <xdr:col>3</xdr:col>
      <xdr:colOff>1476375</xdr:colOff>
      <xdr:row>205</xdr:row>
      <xdr:rowOff>1943100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206</xdr:row>
      <xdr:rowOff>142875</xdr:rowOff>
    </xdr:from>
    <xdr:to>
      <xdr:col>3</xdr:col>
      <xdr:colOff>1476375</xdr:colOff>
      <xdr:row>206</xdr:row>
      <xdr:rowOff>1943100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207</xdr:row>
      <xdr:rowOff>142875</xdr:rowOff>
    </xdr:from>
    <xdr:to>
      <xdr:col>3</xdr:col>
      <xdr:colOff>1476375</xdr:colOff>
      <xdr:row>207</xdr:row>
      <xdr:rowOff>1943100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208</xdr:row>
      <xdr:rowOff>142875</xdr:rowOff>
    </xdr:from>
    <xdr:to>
      <xdr:col>3</xdr:col>
      <xdr:colOff>1476375</xdr:colOff>
      <xdr:row>208</xdr:row>
      <xdr:rowOff>1943100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209</xdr:row>
      <xdr:rowOff>142875</xdr:rowOff>
    </xdr:from>
    <xdr:to>
      <xdr:col>3</xdr:col>
      <xdr:colOff>1476375</xdr:colOff>
      <xdr:row>209</xdr:row>
      <xdr:rowOff>1943100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210</xdr:row>
      <xdr:rowOff>142875</xdr:rowOff>
    </xdr:from>
    <xdr:to>
      <xdr:col>3</xdr:col>
      <xdr:colOff>1476375</xdr:colOff>
      <xdr:row>210</xdr:row>
      <xdr:rowOff>1943100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211</xdr:row>
      <xdr:rowOff>142875</xdr:rowOff>
    </xdr:from>
    <xdr:to>
      <xdr:col>3</xdr:col>
      <xdr:colOff>1476375</xdr:colOff>
      <xdr:row>211</xdr:row>
      <xdr:rowOff>1943100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212</xdr:row>
      <xdr:rowOff>142875</xdr:rowOff>
    </xdr:from>
    <xdr:to>
      <xdr:col>3</xdr:col>
      <xdr:colOff>1476375</xdr:colOff>
      <xdr:row>212</xdr:row>
      <xdr:rowOff>1943100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213</xdr:row>
      <xdr:rowOff>142875</xdr:rowOff>
    </xdr:from>
    <xdr:to>
      <xdr:col>3</xdr:col>
      <xdr:colOff>1476375</xdr:colOff>
      <xdr:row>213</xdr:row>
      <xdr:rowOff>1943100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214</xdr:row>
      <xdr:rowOff>142875</xdr:rowOff>
    </xdr:from>
    <xdr:to>
      <xdr:col>3</xdr:col>
      <xdr:colOff>1476375</xdr:colOff>
      <xdr:row>214</xdr:row>
      <xdr:rowOff>1943100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215</xdr:row>
      <xdr:rowOff>142875</xdr:rowOff>
    </xdr:from>
    <xdr:to>
      <xdr:col>3</xdr:col>
      <xdr:colOff>1476375</xdr:colOff>
      <xdr:row>215</xdr:row>
      <xdr:rowOff>1943100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216</xdr:row>
      <xdr:rowOff>142875</xdr:rowOff>
    </xdr:from>
    <xdr:to>
      <xdr:col>3</xdr:col>
      <xdr:colOff>1476375</xdr:colOff>
      <xdr:row>216</xdr:row>
      <xdr:rowOff>1943100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217</xdr:row>
      <xdr:rowOff>142875</xdr:rowOff>
    </xdr:from>
    <xdr:to>
      <xdr:col>3</xdr:col>
      <xdr:colOff>1476375</xdr:colOff>
      <xdr:row>217</xdr:row>
      <xdr:rowOff>1943100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218</xdr:row>
      <xdr:rowOff>142875</xdr:rowOff>
    </xdr:from>
    <xdr:to>
      <xdr:col>3</xdr:col>
      <xdr:colOff>1476375</xdr:colOff>
      <xdr:row>218</xdr:row>
      <xdr:rowOff>1943100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219</xdr:row>
      <xdr:rowOff>142875</xdr:rowOff>
    </xdr:from>
    <xdr:to>
      <xdr:col>3</xdr:col>
      <xdr:colOff>1476375</xdr:colOff>
      <xdr:row>219</xdr:row>
      <xdr:rowOff>1943100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220</xdr:row>
      <xdr:rowOff>142875</xdr:rowOff>
    </xdr:from>
    <xdr:to>
      <xdr:col>3</xdr:col>
      <xdr:colOff>1476375</xdr:colOff>
      <xdr:row>220</xdr:row>
      <xdr:rowOff>1943100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221</xdr:row>
      <xdr:rowOff>142875</xdr:rowOff>
    </xdr:from>
    <xdr:to>
      <xdr:col>3</xdr:col>
      <xdr:colOff>1476375</xdr:colOff>
      <xdr:row>221</xdr:row>
      <xdr:rowOff>1943100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2</xdr:col>
      <xdr:colOff>142875</xdr:colOff>
      <xdr:row>222</xdr:row>
      <xdr:rowOff>142875</xdr:rowOff>
    </xdr:from>
    <xdr:to>
      <xdr:col>3</xdr:col>
      <xdr:colOff>1476375</xdr:colOff>
      <xdr:row>222</xdr:row>
      <xdr:rowOff>1943100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 fitToPage="1"/>
  </sheetPr>
  <dimension ref="A8:N223"/>
  <sheetViews>
    <sheetView tabSelected="1" workbookViewId="0">
      <selection activeCell="L1" sqref="L1:O1048576"/>
    </sheetView>
  </sheetViews>
  <sheetFormatPr defaultColWidth="10.5" defaultRowHeight="11.45" customHeight="1" x14ac:dyDescent="0.2"/>
  <cols>
    <col min="1" max="1" width="2.6640625" style="1" customWidth="1"/>
    <col min="2" max="3" width="8.1640625" style="1" customWidth="1"/>
    <col min="4" max="4" width="26.5" style="1" customWidth="1"/>
    <col min="5" max="5" width="6.83203125" style="1" customWidth="1"/>
    <col min="6" max="6" width="16.33203125" style="1" customWidth="1"/>
    <col min="7" max="7" width="37.33203125" style="1" customWidth="1"/>
    <col min="8" max="9" width="11.6640625" style="1" customWidth="1"/>
    <col min="10" max="10" width="12.83203125" style="1" customWidth="1"/>
    <col min="11" max="11" width="10.5" style="1" customWidth="1"/>
    <col min="12" max="12" width="12.33203125" style="1" customWidth="1"/>
    <col min="13" max="13" width="10.5" style="1" customWidth="1"/>
    <col min="14" max="14" width="19" style="1" customWidth="1"/>
  </cols>
  <sheetData>
    <row r="8" spans="2:12" ht="12.95" customHeight="1" x14ac:dyDescent="0.2">
      <c r="B8" s="2" t="s">
        <v>0</v>
      </c>
      <c r="I8" s="2" t="s">
        <v>1</v>
      </c>
      <c r="J8" s="2" t="s">
        <v>2</v>
      </c>
    </row>
    <row r="9" spans="2:12" ht="12.95" customHeight="1" x14ac:dyDescent="0.2">
      <c r="B9" s="2" t="s">
        <v>3</v>
      </c>
    </row>
    <row r="11" spans="2:12" ht="38.1" customHeight="1" x14ac:dyDescent="0.2">
      <c r="B11" s="3" t="s">
        <v>4</v>
      </c>
      <c r="C11" s="66" t="s">
        <v>5</v>
      </c>
      <c r="D11" s="66"/>
      <c r="E11" s="66"/>
      <c r="F11" s="3" t="s">
        <v>6</v>
      </c>
      <c r="G11" s="3" t="s">
        <v>7</v>
      </c>
      <c r="H11" s="3" t="s">
        <v>8</v>
      </c>
      <c r="I11" s="3" t="s">
        <v>9</v>
      </c>
      <c r="J11" s="4" t="s">
        <v>10</v>
      </c>
      <c r="K11" s="4" t="s">
        <v>11</v>
      </c>
      <c r="L11" s="4" t="s">
        <v>12</v>
      </c>
    </row>
    <row r="12" spans="2:12" s="1" customFormat="1" ht="165.95" customHeight="1" x14ac:dyDescent="0.2">
      <c r="B12" s="5">
        <v>1</v>
      </c>
      <c r="C12" s="65" t="s">
        <v>13</v>
      </c>
      <c r="D12" s="65"/>
      <c r="E12" s="64" t="str">
        <f>HYPERLINK("http://7flowers-decor.ru/upload/1c_catalog/import_files/5500024961455.jpg")</f>
        <v>http://7flowers-decor.ru/upload/1c_catalog/import_files/5500024961455.jpg</v>
      </c>
      <c r="F12" s="5">
        <v>5500024961455</v>
      </c>
      <c r="G12" s="8" t="s">
        <v>14</v>
      </c>
      <c r="H12" s="9">
        <v>6</v>
      </c>
      <c r="I12" s="10" t="s">
        <v>15</v>
      </c>
      <c r="J12" s="5">
        <v>1</v>
      </c>
      <c r="K12" s="5">
        <v>1</v>
      </c>
      <c r="L12" s="11"/>
    </row>
    <row r="13" spans="2:12" s="1" customFormat="1" ht="165.95" customHeight="1" x14ac:dyDescent="0.2">
      <c r="B13" s="5">
        <v>2</v>
      </c>
      <c r="C13" s="65" t="s">
        <v>13</v>
      </c>
      <c r="D13" s="65"/>
      <c r="E13" s="64" t="str">
        <f>HYPERLINK("http://7flowers-decor.ru/upload/1c_catalog/import_files/5500024962643.jpg")</f>
        <v>http://7flowers-decor.ru/upload/1c_catalog/import_files/5500024962643.jpg</v>
      </c>
      <c r="F13" s="5">
        <v>5500024962643</v>
      </c>
      <c r="G13" s="8" t="s">
        <v>16</v>
      </c>
      <c r="H13" s="12">
        <v>6</v>
      </c>
      <c r="I13" s="10"/>
      <c r="J13" s="5">
        <v>1</v>
      </c>
      <c r="K13" s="5">
        <v>6</v>
      </c>
      <c r="L13" s="11"/>
    </row>
    <row r="14" spans="2:12" s="1" customFormat="1" ht="165.95" customHeight="1" x14ac:dyDescent="0.2">
      <c r="B14" s="5">
        <v>3</v>
      </c>
      <c r="C14" s="65" t="s">
        <v>13</v>
      </c>
      <c r="D14" s="65"/>
      <c r="E14" s="64" t="str">
        <f>HYPERLINK("http://7flowers-decor.ru/upload/1c_catalog/import_files/5500024963398.jpg")</f>
        <v>http://7flowers-decor.ru/upload/1c_catalog/import_files/5500024963398.jpg</v>
      </c>
      <c r="F14" s="5">
        <v>5500024963398</v>
      </c>
      <c r="G14" s="8" t="s">
        <v>17</v>
      </c>
      <c r="H14" s="13">
        <v>6</v>
      </c>
      <c r="I14" s="10" t="s">
        <v>18</v>
      </c>
      <c r="J14" s="5">
        <v>1</v>
      </c>
      <c r="K14" s="5">
        <v>1</v>
      </c>
      <c r="L14" s="11"/>
    </row>
    <row r="15" spans="2:12" s="1" customFormat="1" ht="165.95" customHeight="1" x14ac:dyDescent="0.2">
      <c r="B15" s="5">
        <v>4</v>
      </c>
      <c r="C15" s="65" t="s">
        <v>13</v>
      </c>
      <c r="D15" s="65"/>
      <c r="E15" s="64" t="str">
        <f>HYPERLINK("http://7flowers-decor.ru/upload/1c_catalog/import_files/5500024963848.jpg")</f>
        <v>http://7flowers-decor.ru/upload/1c_catalog/import_files/5500024963848.jpg</v>
      </c>
      <c r="F15" s="5">
        <v>5500024963848</v>
      </c>
      <c r="G15" s="8" t="s">
        <v>19</v>
      </c>
      <c r="H15" s="14">
        <v>6</v>
      </c>
      <c r="I15" s="10" t="s">
        <v>18</v>
      </c>
      <c r="J15" s="5">
        <v>1</v>
      </c>
      <c r="K15" s="5">
        <v>1</v>
      </c>
      <c r="L15" s="11"/>
    </row>
    <row r="16" spans="2:12" s="1" customFormat="1" ht="165.95" customHeight="1" x14ac:dyDescent="0.2">
      <c r="B16" s="5">
        <v>5</v>
      </c>
      <c r="C16" s="65" t="s">
        <v>13</v>
      </c>
      <c r="D16" s="65"/>
      <c r="E16" s="64" t="str">
        <f>HYPERLINK("http://7flowers-decor.ru/upload/1c_catalog/import_files/5500024963862.jpg")</f>
        <v>http://7flowers-decor.ru/upload/1c_catalog/import_files/5500024963862.jpg</v>
      </c>
      <c r="F16" s="5">
        <v>5500024963862</v>
      </c>
      <c r="G16" s="8" t="s">
        <v>20</v>
      </c>
      <c r="H16" s="15">
        <v>6</v>
      </c>
      <c r="I16" s="10" t="s">
        <v>21</v>
      </c>
      <c r="J16" s="5">
        <v>1</v>
      </c>
      <c r="K16" s="5">
        <v>1</v>
      </c>
      <c r="L16" s="11"/>
    </row>
    <row r="17" spans="2:12" s="1" customFormat="1" ht="165.95" customHeight="1" x14ac:dyDescent="0.2">
      <c r="B17" s="5">
        <v>6</v>
      </c>
      <c r="C17" s="65" t="s">
        <v>13</v>
      </c>
      <c r="D17" s="65"/>
      <c r="E17" s="64" t="str">
        <f>HYPERLINK("http://7flowers-decor.ru/upload/1c_catalog/import_files/8435393214581.jpg")</f>
        <v>http://7flowers-decor.ru/upload/1c_catalog/import_files/8435393214581.jpg</v>
      </c>
      <c r="F17" s="5">
        <v>8435393214581</v>
      </c>
      <c r="G17" s="8" t="s">
        <v>22</v>
      </c>
      <c r="H17" s="6" t="s">
        <v>23</v>
      </c>
      <c r="I17" s="10" t="s">
        <v>24</v>
      </c>
      <c r="J17" s="5">
        <v>1</v>
      </c>
      <c r="K17" s="5">
        <v>1</v>
      </c>
      <c r="L17" s="11"/>
    </row>
    <row r="18" spans="2:12" s="1" customFormat="1" ht="165.95" customHeight="1" x14ac:dyDescent="0.2">
      <c r="B18" s="5">
        <v>7</v>
      </c>
      <c r="C18" s="65" t="s">
        <v>13</v>
      </c>
      <c r="D18" s="65"/>
      <c r="E18" s="64" t="str">
        <f>HYPERLINK("http://7flowers-decor.ru/upload/1c_catalog/import_files/4606500499236.jpg")</f>
        <v>http://7flowers-decor.ru/upload/1c_catalog/import_files/4606500499236.jpg</v>
      </c>
      <c r="F18" s="5">
        <v>4606500499236</v>
      </c>
      <c r="G18" s="8" t="s">
        <v>25</v>
      </c>
      <c r="H18" s="16">
        <v>6</v>
      </c>
      <c r="I18" s="10"/>
      <c r="J18" s="5">
        <v>1</v>
      </c>
      <c r="K18" s="5">
        <v>1</v>
      </c>
      <c r="L18" s="11"/>
    </row>
    <row r="19" spans="2:12" s="1" customFormat="1" ht="165.95" customHeight="1" x14ac:dyDescent="0.2">
      <c r="B19" s="5">
        <v>8</v>
      </c>
      <c r="C19" s="65" t="s">
        <v>13</v>
      </c>
      <c r="D19" s="65"/>
      <c r="E19" s="64" t="str">
        <f>HYPERLINK("http://7flowers-decor.ru/upload/1c_catalog/import_files/5500063542202.jpg")</f>
        <v>http://7flowers-decor.ru/upload/1c_catalog/import_files/5500063542202.jpg</v>
      </c>
      <c r="F19" s="5">
        <v>5500063542202</v>
      </c>
      <c r="G19" s="8" t="s">
        <v>26</v>
      </c>
      <c r="H19" s="5">
        <v>761114</v>
      </c>
      <c r="I19" s="10"/>
      <c r="J19" s="5">
        <v>1</v>
      </c>
      <c r="K19" s="5">
        <v>1</v>
      </c>
      <c r="L19" s="11"/>
    </row>
    <row r="20" spans="2:12" s="1" customFormat="1" ht="165.95" customHeight="1" x14ac:dyDescent="0.2">
      <c r="B20" s="5">
        <v>9</v>
      </c>
      <c r="C20" s="65" t="s">
        <v>13</v>
      </c>
      <c r="D20" s="65"/>
      <c r="E20" s="64" t="str">
        <f>HYPERLINK("http://7flowers-decor.ru/upload/1c_catalog/import_files/5500063542295.jpg")</f>
        <v>http://7flowers-decor.ru/upload/1c_catalog/import_files/5500063542295.jpg</v>
      </c>
      <c r="F20" s="5">
        <v>5500063542295</v>
      </c>
      <c r="G20" s="8" t="s">
        <v>27</v>
      </c>
      <c r="H20" s="5">
        <v>761140</v>
      </c>
      <c r="I20" s="10"/>
      <c r="J20" s="5">
        <v>1</v>
      </c>
      <c r="K20" s="5">
        <v>1</v>
      </c>
      <c r="L20" s="11"/>
    </row>
    <row r="21" spans="2:12" s="1" customFormat="1" ht="165.95" customHeight="1" x14ac:dyDescent="0.2">
      <c r="B21" s="5">
        <v>10</v>
      </c>
      <c r="C21" s="65" t="s">
        <v>13</v>
      </c>
      <c r="D21" s="65"/>
      <c r="E21" s="64" t="str">
        <f>HYPERLINK("http://7flowers-decor.ru/upload/1c_catalog/import_files/5500064557311.jpg")</f>
        <v>http://7flowers-decor.ru/upload/1c_catalog/import_files/5500064557311.jpg</v>
      </c>
      <c r="F21" s="5">
        <v>5500064557311</v>
      </c>
      <c r="G21" s="8" t="s">
        <v>28</v>
      </c>
      <c r="H21" s="6" t="s">
        <v>29</v>
      </c>
      <c r="I21" s="10"/>
      <c r="J21" s="5">
        <v>1</v>
      </c>
      <c r="K21" s="5">
        <v>1</v>
      </c>
      <c r="L21" s="11"/>
    </row>
    <row r="22" spans="2:12" s="1" customFormat="1" ht="165.95" customHeight="1" x14ac:dyDescent="0.2">
      <c r="B22" s="5">
        <v>11</v>
      </c>
      <c r="C22" s="65" t="s">
        <v>13</v>
      </c>
      <c r="D22" s="65"/>
      <c r="E22" s="64" t="str">
        <f>HYPERLINK("http://7flowers-decor.ru/upload/1c_catalog/import_files/5500064557328.jpg")</f>
        <v>http://7flowers-decor.ru/upload/1c_catalog/import_files/5500064557328.jpg</v>
      </c>
      <c r="F22" s="5">
        <v>5500064557328</v>
      </c>
      <c r="G22" s="8" t="s">
        <v>30</v>
      </c>
      <c r="H22" s="17">
        <v>6</v>
      </c>
      <c r="I22" s="10"/>
      <c r="J22" s="5">
        <v>1</v>
      </c>
      <c r="K22" s="5">
        <v>1</v>
      </c>
      <c r="L22" s="11"/>
    </row>
    <row r="23" spans="2:12" s="1" customFormat="1" ht="165.95" customHeight="1" x14ac:dyDescent="0.2">
      <c r="B23" s="5">
        <v>12</v>
      </c>
      <c r="C23" s="65" t="s">
        <v>13</v>
      </c>
      <c r="D23" s="65"/>
      <c r="E23" s="64" t="str">
        <f>HYPERLINK("http://7flowers-decor.ru/upload/1c_catalog/import_files/5500064557335.jpg")</f>
        <v>http://7flowers-decor.ru/upload/1c_catalog/import_files/5500064557335.jpg</v>
      </c>
      <c r="F23" s="5">
        <v>5500064557335</v>
      </c>
      <c r="G23" s="8" t="s">
        <v>31</v>
      </c>
      <c r="H23" s="18">
        <v>6</v>
      </c>
      <c r="I23" s="10"/>
      <c r="J23" s="5">
        <v>1</v>
      </c>
      <c r="K23" s="5">
        <v>1</v>
      </c>
      <c r="L23" s="11"/>
    </row>
    <row r="24" spans="2:12" s="1" customFormat="1" ht="165.95" customHeight="1" x14ac:dyDescent="0.2">
      <c r="B24" s="5">
        <v>13</v>
      </c>
      <c r="C24" s="65" t="s">
        <v>13</v>
      </c>
      <c r="D24" s="65"/>
      <c r="E24" s="64" t="str">
        <f>HYPERLINK("http://7flowers-decor.ru/upload/1c_catalog/import_files/5500064557342.jpg")</f>
        <v>http://7flowers-decor.ru/upload/1c_catalog/import_files/5500064557342.jpg</v>
      </c>
      <c r="F24" s="5">
        <v>5500064557342</v>
      </c>
      <c r="G24" s="8" t="s">
        <v>32</v>
      </c>
      <c r="H24" s="19">
        <v>6</v>
      </c>
      <c r="I24" s="10"/>
      <c r="J24" s="5">
        <v>1</v>
      </c>
      <c r="K24" s="5">
        <v>1</v>
      </c>
      <c r="L24" s="11"/>
    </row>
    <row r="25" spans="2:12" s="1" customFormat="1" ht="165.95" customHeight="1" x14ac:dyDescent="0.2">
      <c r="B25" s="5">
        <v>14</v>
      </c>
      <c r="C25" s="65" t="s">
        <v>13</v>
      </c>
      <c r="D25" s="65"/>
      <c r="E25" s="64" t="str">
        <f>HYPERLINK("http://7flowers-decor.ru/upload/1c_catalog/import_files/4606500506040.jpg")</f>
        <v>http://7flowers-decor.ru/upload/1c_catalog/import_files/4606500506040.jpg</v>
      </c>
      <c r="F25" s="5">
        <v>4606500506040</v>
      </c>
      <c r="G25" s="8" t="s">
        <v>33</v>
      </c>
      <c r="H25" s="6" t="s">
        <v>34</v>
      </c>
      <c r="I25" s="10"/>
      <c r="J25" s="5">
        <v>1</v>
      </c>
      <c r="K25" s="5">
        <v>1</v>
      </c>
      <c r="L25" s="11"/>
    </row>
    <row r="26" spans="2:12" s="1" customFormat="1" ht="165.95" customHeight="1" x14ac:dyDescent="0.2">
      <c r="B26" s="5">
        <v>15</v>
      </c>
      <c r="C26" s="65" t="s">
        <v>13</v>
      </c>
      <c r="D26" s="65"/>
      <c r="E26" s="64" t="str">
        <f>HYPERLINK("http://7flowers-decor.ru/upload/1c_catalog/import_files/4606500506071.jpg")</f>
        <v>http://7flowers-decor.ru/upload/1c_catalog/import_files/4606500506071.jpg</v>
      </c>
      <c r="F26" s="5">
        <v>4606500506071</v>
      </c>
      <c r="G26" s="8" t="s">
        <v>35</v>
      </c>
      <c r="H26" s="6" t="s">
        <v>34</v>
      </c>
      <c r="I26" s="10"/>
      <c r="J26" s="5">
        <v>1</v>
      </c>
      <c r="K26" s="5">
        <v>1</v>
      </c>
      <c r="L26" s="11"/>
    </row>
    <row r="27" spans="2:12" s="1" customFormat="1" ht="165.95" customHeight="1" x14ac:dyDescent="0.2">
      <c r="B27" s="5">
        <v>16</v>
      </c>
      <c r="C27" s="65" t="s">
        <v>13</v>
      </c>
      <c r="D27" s="65"/>
      <c r="E27" s="64" t="str">
        <f>HYPERLINK("http://7flowers-decor.ru/upload/1c_catalog/import_files/4606500506125.jpg")</f>
        <v>http://7flowers-decor.ru/upload/1c_catalog/import_files/4606500506125.jpg</v>
      </c>
      <c r="F27" s="5">
        <v>4606500506125</v>
      </c>
      <c r="G27" s="8" t="s">
        <v>36</v>
      </c>
      <c r="H27" s="6" t="s">
        <v>37</v>
      </c>
      <c r="I27" s="10"/>
      <c r="J27" s="5">
        <v>1</v>
      </c>
      <c r="K27" s="5">
        <v>1</v>
      </c>
      <c r="L27" s="11"/>
    </row>
    <row r="28" spans="2:12" s="1" customFormat="1" ht="165.95" customHeight="1" x14ac:dyDescent="0.2">
      <c r="B28" s="5">
        <v>17</v>
      </c>
      <c r="C28" s="65" t="s">
        <v>13</v>
      </c>
      <c r="D28" s="65"/>
      <c r="E28" s="64" t="str">
        <f>HYPERLINK("http://7flowers-decor.ru/upload/1c_catalog/import_files/4606500506132.jpg")</f>
        <v>http://7flowers-decor.ru/upload/1c_catalog/import_files/4606500506132.jpg</v>
      </c>
      <c r="F28" s="5">
        <v>4606500506132</v>
      </c>
      <c r="G28" s="8" t="s">
        <v>38</v>
      </c>
      <c r="H28" s="6" t="s">
        <v>37</v>
      </c>
      <c r="I28" s="10"/>
      <c r="J28" s="5">
        <v>1</v>
      </c>
      <c r="K28" s="5">
        <v>1</v>
      </c>
      <c r="L28" s="11"/>
    </row>
    <row r="29" spans="2:12" s="1" customFormat="1" ht="165.95" customHeight="1" x14ac:dyDescent="0.2">
      <c r="B29" s="5">
        <v>18</v>
      </c>
      <c r="C29" s="65" t="s">
        <v>13</v>
      </c>
      <c r="D29" s="65"/>
      <c r="E29" s="64" t="str">
        <f>HYPERLINK("http://7flowers-decor.ru/upload/1c_catalog/import_files/4606500506163.jpg")</f>
        <v>http://7flowers-decor.ru/upload/1c_catalog/import_files/4606500506163.jpg</v>
      </c>
      <c r="F29" s="5">
        <v>4606500506163</v>
      </c>
      <c r="G29" s="8" t="s">
        <v>39</v>
      </c>
      <c r="H29" s="6" t="s">
        <v>40</v>
      </c>
      <c r="I29" s="10"/>
      <c r="J29" s="5">
        <v>1</v>
      </c>
      <c r="K29" s="5">
        <v>1</v>
      </c>
      <c r="L29" s="11"/>
    </row>
    <row r="30" spans="2:12" s="1" customFormat="1" ht="165.95" customHeight="1" x14ac:dyDescent="0.2">
      <c r="B30" s="5">
        <v>19</v>
      </c>
      <c r="C30" s="65" t="s">
        <v>13</v>
      </c>
      <c r="D30" s="65"/>
      <c r="E30" s="64" t="str">
        <f>HYPERLINK("http://7flowers-decor.ru/upload/1c_catalog/import_files/4606500505975.jpg")</f>
        <v>http://7flowers-decor.ru/upload/1c_catalog/import_files/4606500505975.jpg</v>
      </c>
      <c r="F30" s="5">
        <v>4606500505975</v>
      </c>
      <c r="G30" s="8" t="s">
        <v>41</v>
      </c>
      <c r="H30" s="6" t="s">
        <v>42</v>
      </c>
      <c r="I30" s="10" t="s">
        <v>24</v>
      </c>
      <c r="J30" s="5">
        <v>1</v>
      </c>
      <c r="K30" s="5">
        <v>1</v>
      </c>
      <c r="L30" s="11"/>
    </row>
    <row r="31" spans="2:12" s="1" customFormat="1" ht="165.95" customHeight="1" x14ac:dyDescent="0.2">
      <c r="B31" s="5">
        <v>20</v>
      </c>
      <c r="C31" s="65" t="s">
        <v>13</v>
      </c>
      <c r="D31" s="65"/>
      <c r="E31" s="64" t="str">
        <f>HYPERLINK("http://7flowers-decor.ru/upload/1c_catalog/import_files/4606500506019.jpg")</f>
        <v>http://7flowers-decor.ru/upload/1c_catalog/import_files/4606500506019.jpg</v>
      </c>
      <c r="F31" s="5">
        <v>4606500506019</v>
      </c>
      <c r="G31" s="8" t="s">
        <v>43</v>
      </c>
      <c r="H31" s="6" t="s">
        <v>44</v>
      </c>
      <c r="I31" s="10" t="s">
        <v>45</v>
      </c>
      <c r="J31" s="5">
        <v>1</v>
      </c>
      <c r="K31" s="5">
        <v>1</v>
      </c>
      <c r="L31" s="11"/>
    </row>
    <row r="32" spans="2:12" s="1" customFormat="1" ht="165.95" customHeight="1" x14ac:dyDescent="0.2">
      <c r="B32" s="5">
        <v>21</v>
      </c>
      <c r="C32" s="65" t="s">
        <v>13</v>
      </c>
      <c r="D32" s="65"/>
      <c r="E32" s="64" t="str">
        <f>HYPERLINK("http://7flowers-decor.ru/upload/1c_catalog/import_files/4606500506033.jpg")</f>
        <v>http://7flowers-decor.ru/upload/1c_catalog/import_files/4606500506033.jpg</v>
      </c>
      <c r="F32" s="5">
        <v>4606500506033</v>
      </c>
      <c r="G32" s="8" t="s">
        <v>46</v>
      </c>
      <c r="H32" s="6" t="s">
        <v>47</v>
      </c>
      <c r="I32" s="10" t="s">
        <v>45</v>
      </c>
      <c r="J32" s="5">
        <v>1</v>
      </c>
      <c r="K32" s="5">
        <v>1</v>
      </c>
      <c r="L32" s="11"/>
    </row>
    <row r="33" spans="2:12" s="1" customFormat="1" ht="165.95" customHeight="1" x14ac:dyDescent="0.2">
      <c r="B33" s="5">
        <v>22</v>
      </c>
      <c r="C33" s="65" t="s">
        <v>13</v>
      </c>
      <c r="D33" s="65"/>
      <c r="E33" s="64" t="str">
        <f>HYPERLINK("http://7flowers-decor.ru/upload/1c_catalog/import_files/4606500509188.jpg")</f>
        <v>http://7flowers-decor.ru/upload/1c_catalog/import_files/4606500509188.jpg</v>
      </c>
      <c r="F33" s="5">
        <v>4606500509188</v>
      </c>
      <c r="G33" s="8" t="s">
        <v>48</v>
      </c>
      <c r="H33" s="5">
        <v>967129</v>
      </c>
      <c r="I33" s="10" t="s">
        <v>49</v>
      </c>
      <c r="J33" s="5">
        <v>1</v>
      </c>
      <c r="K33" s="5">
        <v>1</v>
      </c>
      <c r="L33" s="11"/>
    </row>
    <row r="34" spans="2:12" s="1" customFormat="1" ht="165.95" customHeight="1" x14ac:dyDescent="0.2">
      <c r="B34" s="5">
        <v>23</v>
      </c>
      <c r="C34" s="65" t="s">
        <v>13</v>
      </c>
      <c r="D34" s="65"/>
      <c r="E34" s="64" t="str">
        <f>HYPERLINK("http://7flowers-decor.ru/upload/1c_catalog/import_files/4606500509195.jpg")</f>
        <v>http://7flowers-decor.ru/upload/1c_catalog/import_files/4606500509195.jpg</v>
      </c>
      <c r="F34" s="5">
        <v>4606500509195</v>
      </c>
      <c r="G34" s="8" t="s">
        <v>50</v>
      </c>
      <c r="H34" s="5">
        <v>967129</v>
      </c>
      <c r="I34" s="10" t="s">
        <v>49</v>
      </c>
      <c r="J34" s="5">
        <v>1</v>
      </c>
      <c r="K34" s="5">
        <v>1</v>
      </c>
      <c r="L34" s="11"/>
    </row>
    <row r="35" spans="2:12" s="1" customFormat="1" ht="165.95" customHeight="1" x14ac:dyDescent="0.2">
      <c r="B35" s="5">
        <v>24</v>
      </c>
      <c r="C35" s="65" t="s">
        <v>13</v>
      </c>
      <c r="D35" s="65"/>
      <c r="E35" s="64" t="str">
        <f>HYPERLINK("http://7flowers-decor.ru/upload/1c_catalog/import_files/4606500509225.jpg")</f>
        <v>http://7flowers-decor.ru/upload/1c_catalog/import_files/4606500509225.jpg</v>
      </c>
      <c r="F35" s="5">
        <v>4606500509225</v>
      </c>
      <c r="G35" s="8" t="s">
        <v>51</v>
      </c>
      <c r="H35" s="5">
        <v>937232</v>
      </c>
      <c r="I35" s="10" t="s">
        <v>49</v>
      </c>
      <c r="J35" s="5">
        <v>1</v>
      </c>
      <c r="K35" s="5">
        <v>1</v>
      </c>
      <c r="L35" s="11"/>
    </row>
    <row r="36" spans="2:12" s="1" customFormat="1" ht="165.95" customHeight="1" x14ac:dyDescent="0.2">
      <c r="B36" s="5">
        <v>25</v>
      </c>
      <c r="C36" s="65" t="s">
        <v>13</v>
      </c>
      <c r="D36" s="65"/>
      <c r="E36" s="64" t="str">
        <f>HYPERLINK("http://7flowers-decor.ru/upload/1c_catalog/import_files/4606500509232.jpg")</f>
        <v>http://7flowers-decor.ru/upload/1c_catalog/import_files/4606500509232.jpg</v>
      </c>
      <c r="F36" s="5">
        <v>4606500509232</v>
      </c>
      <c r="G36" s="8" t="s">
        <v>52</v>
      </c>
      <c r="H36" s="5">
        <v>944559</v>
      </c>
      <c r="I36" s="10"/>
      <c r="J36" s="5">
        <v>1</v>
      </c>
      <c r="K36" s="5">
        <v>1</v>
      </c>
      <c r="L36" s="11"/>
    </row>
    <row r="37" spans="2:12" s="1" customFormat="1" ht="165.95" customHeight="1" x14ac:dyDescent="0.2">
      <c r="B37" s="5">
        <v>26</v>
      </c>
      <c r="C37" s="65" t="s">
        <v>13</v>
      </c>
      <c r="D37" s="65"/>
      <c r="E37" s="64" t="str">
        <f>HYPERLINK("http://7flowers-decor.ru/upload/1c_catalog/import_files/4606500509249.jpg")</f>
        <v>http://7flowers-decor.ru/upload/1c_catalog/import_files/4606500509249.jpg</v>
      </c>
      <c r="F37" s="5">
        <v>4606500509249</v>
      </c>
      <c r="G37" s="8" t="s">
        <v>53</v>
      </c>
      <c r="H37" s="5">
        <v>944559</v>
      </c>
      <c r="I37" s="10"/>
      <c r="J37" s="5">
        <v>1</v>
      </c>
      <c r="K37" s="5">
        <v>1</v>
      </c>
      <c r="L37" s="11"/>
    </row>
    <row r="38" spans="2:12" s="1" customFormat="1" ht="165.95" customHeight="1" x14ac:dyDescent="0.2">
      <c r="B38" s="5">
        <v>27</v>
      </c>
      <c r="C38" s="65" t="s">
        <v>13</v>
      </c>
      <c r="D38" s="65"/>
      <c r="E38" s="64" t="str">
        <f>HYPERLINK("http://7flowers-decor.ru/upload/1c_catalog/import_files/4606500509256.jpg")</f>
        <v>http://7flowers-decor.ru/upload/1c_catalog/import_files/4606500509256.jpg</v>
      </c>
      <c r="F38" s="5">
        <v>4606500509256</v>
      </c>
      <c r="G38" s="8" t="s">
        <v>54</v>
      </c>
      <c r="H38" s="5">
        <v>944559</v>
      </c>
      <c r="I38" s="10"/>
      <c r="J38" s="5">
        <v>1</v>
      </c>
      <c r="K38" s="5">
        <v>1</v>
      </c>
      <c r="L38" s="11"/>
    </row>
    <row r="39" spans="2:12" s="1" customFormat="1" ht="165.95" customHeight="1" x14ac:dyDescent="0.2">
      <c r="B39" s="5">
        <v>28</v>
      </c>
      <c r="C39" s="65" t="s">
        <v>13</v>
      </c>
      <c r="D39" s="65"/>
      <c r="E39" s="64" t="str">
        <f>HYPERLINK("http://7flowers-decor.ru/upload/1c_catalog/import_files/4606500509324.jpg")</f>
        <v>http://7flowers-decor.ru/upload/1c_catalog/import_files/4606500509324.jpg</v>
      </c>
      <c r="F39" s="5">
        <v>4606500509324</v>
      </c>
      <c r="G39" s="8" t="s">
        <v>55</v>
      </c>
      <c r="H39" s="5">
        <v>219742</v>
      </c>
      <c r="I39" s="10" t="s">
        <v>56</v>
      </c>
      <c r="J39" s="5">
        <v>1</v>
      </c>
      <c r="K39" s="5">
        <v>1</v>
      </c>
      <c r="L39" s="11"/>
    </row>
    <row r="40" spans="2:12" s="1" customFormat="1" ht="165.95" customHeight="1" x14ac:dyDescent="0.2">
      <c r="B40" s="5">
        <v>29</v>
      </c>
      <c r="C40" s="65" t="s">
        <v>13</v>
      </c>
      <c r="D40" s="65"/>
      <c r="E40" s="64" t="str">
        <f>HYPERLINK("http://7flowers-decor.ru/upload/1c_catalog/import_files/4606500509331.jpg")</f>
        <v>http://7flowers-decor.ru/upload/1c_catalog/import_files/4606500509331.jpg</v>
      </c>
      <c r="F40" s="5">
        <v>4606500509331</v>
      </c>
      <c r="G40" s="8" t="s">
        <v>57</v>
      </c>
      <c r="H40" s="5">
        <v>219742</v>
      </c>
      <c r="I40" s="10" t="s">
        <v>56</v>
      </c>
      <c r="J40" s="5">
        <v>1</v>
      </c>
      <c r="K40" s="5">
        <v>1</v>
      </c>
      <c r="L40" s="11"/>
    </row>
    <row r="41" spans="2:12" s="1" customFormat="1" ht="165.95" customHeight="1" x14ac:dyDescent="0.2">
      <c r="B41" s="5">
        <v>30</v>
      </c>
      <c r="C41" s="65" t="s">
        <v>13</v>
      </c>
      <c r="D41" s="65"/>
      <c r="E41" s="64" t="str">
        <f>HYPERLINK("http://7flowers-decor.ru/upload/1c_catalog/import_files/4606500509348.jpg")</f>
        <v>http://7flowers-decor.ru/upload/1c_catalog/import_files/4606500509348.jpg</v>
      </c>
      <c r="F41" s="5">
        <v>4606500509348</v>
      </c>
      <c r="G41" s="8" t="s">
        <v>58</v>
      </c>
      <c r="H41" s="5">
        <v>219742</v>
      </c>
      <c r="I41" s="10" t="s">
        <v>56</v>
      </c>
      <c r="J41" s="5">
        <v>1</v>
      </c>
      <c r="K41" s="5">
        <v>1</v>
      </c>
      <c r="L41" s="11"/>
    </row>
    <row r="42" spans="2:12" s="1" customFormat="1" ht="165.95" customHeight="1" x14ac:dyDescent="0.2">
      <c r="B42" s="5">
        <v>31</v>
      </c>
      <c r="C42" s="65" t="s">
        <v>13</v>
      </c>
      <c r="D42" s="65"/>
      <c r="E42" s="64" t="str">
        <f>HYPERLINK("http://7flowers-decor.ru/upload/1c_catalog/import_files/4606500509355.jpg")</f>
        <v>http://7flowers-decor.ru/upload/1c_catalog/import_files/4606500509355.jpg</v>
      </c>
      <c r="F42" s="5">
        <v>4606500509355</v>
      </c>
      <c r="G42" s="8" t="s">
        <v>59</v>
      </c>
      <c r="H42" s="5">
        <v>219742</v>
      </c>
      <c r="I42" s="10" t="s">
        <v>56</v>
      </c>
      <c r="J42" s="5">
        <v>1</v>
      </c>
      <c r="K42" s="5">
        <v>1</v>
      </c>
      <c r="L42" s="11"/>
    </row>
    <row r="43" spans="2:12" s="1" customFormat="1" ht="165.95" customHeight="1" x14ac:dyDescent="0.2">
      <c r="B43" s="5">
        <v>32</v>
      </c>
      <c r="C43" s="65" t="s">
        <v>13</v>
      </c>
      <c r="D43" s="65"/>
      <c r="E43" s="64" t="str">
        <f>HYPERLINK("http://7flowers-decor.ru/upload/1c_catalog/import_files/4606500509362.jpg")</f>
        <v>http://7flowers-decor.ru/upload/1c_catalog/import_files/4606500509362.jpg</v>
      </c>
      <c r="F43" s="5">
        <v>4606500509362</v>
      </c>
      <c r="G43" s="8" t="s">
        <v>55</v>
      </c>
      <c r="H43" s="5">
        <v>279051</v>
      </c>
      <c r="I43" s="10" t="s">
        <v>60</v>
      </c>
      <c r="J43" s="5">
        <v>1</v>
      </c>
      <c r="K43" s="5">
        <v>1</v>
      </c>
      <c r="L43" s="11"/>
    </row>
    <row r="44" spans="2:12" s="1" customFormat="1" ht="165.95" customHeight="1" x14ac:dyDescent="0.2">
      <c r="B44" s="5">
        <v>33</v>
      </c>
      <c r="C44" s="65" t="s">
        <v>13</v>
      </c>
      <c r="D44" s="65"/>
      <c r="E44" s="64" t="str">
        <f>HYPERLINK("http://7flowers-decor.ru/upload/1c_catalog/import_files/4606500509379.jpg")</f>
        <v>http://7flowers-decor.ru/upload/1c_catalog/import_files/4606500509379.jpg</v>
      </c>
      <c r="F44" s="5">
        <v>4606500509379</v>
      </c>
      <c r="G44" s="8" t="s">
        <v>57</v>
      </c>
      <c r="H44" s="5">
        <v>279051</v>
      </c>
      <c r="I44" s="10" t="s">
        <v>60</v>
      </c>
      <c r="J44" s="5">
        <v>1</v>
      </c>
      <c r="K44" s="5">
        <v>1</v>
      </c>
      <c r="L44" s="11"/>
    </row>
    <row r="45" spans="2:12" s="1" customFormat="1" ht="165.95" customHeight="1" x14ac:dyDescent="0.2">
      <c r="B45" s="5">
        <v>34</v>
      </c>
      <c r="C45" s="65" t="s">
        <v>13</v>
      </c>
      <c r="D45" s="65"/>
      <c r="E45" s="64" t="str">
        <f>HYPERLINK("http://7flowers-decor.ru/upload/1c_catalog/import_files/4606500509386.jpg")</f>
        <v>http://7flowers-decor.ru/upload/1c_catalog/import_files/4606500509386.jpg</v>
      </c>
      <c r="F45" s="5">
        <v>4606500509386</v>
      </c>
      <c r="G45" s="8" t="s">
        <v>58</v>
      </c>
      <c r="H45" s="5">
        <v>279051</v>
      </c>
      <c r="I45" s="10" t="s">
        <v>60</v>
      </c>
      <c r="J45" s="5">
        <v>1</v>
      </c>
      <c r="K45" s="5">
        <v>1</v>
      </c>
      <c r="L45" s="11"/>
    </row>
    <row r="46" spans="2:12" s="1" customFormat="1" ht="165.95" customHeight="1" x14ac:dyDescent="0.2">
      <c r="B46" s="5">
        <v>35</v>
      </c>
      <c r="C46" s="65" t="s">
        <v>13</v>
      </c>
      <c r="D46" s="65"/>
      <c r="E46" s="64" t="str">
        <f>HYPERLINK("http://7flowers-decor.ru/upload/1c_catalog/import_files/4606500509393.jpg")</f>
        <v>http://7flowers-decor.ru/upload/1c_catalog/import_files/4606500509393.jpg</v>
      </c>
      <c r="F46" s="5">
        <v>4606500509393</v>
      </c>
      <c r="G46" s="8" t="s">
        <v>59</v>
      </c>
      <c r="H46" s="5">
        <v>279051</v>
      </c>
      <c r="I46" s="10" t="s">
        <v>60</v>
      </c>
      <c r="J46" s="5">
        <v>1</v>
      </c>
      <c r="K46" s="5">
        <v>1</v>
      </c>
      <c r="L46" s="11"/>
    </row>
    <row r="47" spans="2:12" s="1" customFormat="1" ht="165.95" customHeight="1" x14ac:dyDescent="0.2">
      <c r="B47" s="5">
        <v>36</v>
      </c>
      <c r="C47" s="65" t="s">
        <v>13</v>
      </c>
      <c r="D47" s="65"/>
      <c r="E47" s="64" t="str">
        <f>HYPERLINK("http://7flowers-decor.ru/upload/1c_catalog/import_files/4606500509416.jpg")</f>
        <v>http://7flowers-decor.ru/upload/1c_catalog/import_files/4606500509416.jpg</v>
      </c>
      <c r="F47" s="5">
        <v>4606500509416</v>
      </c>
      <c r="G47" s="8" t="s">
        <v>61</v>
      </c>
      <c r="H47" s="5">
        <v>234733</v>
      </c>
      <c r="I47" s="10" t="s">
        <v>56</v>
      </c>
      <c r="J47" s="5">
        <v>1</v>
      </c>
      <c r="K47" s="5">
        <v>1</v>
      </c>
      <c r="L47" s="11"/>
    </row>
    <row r="48" spans="2:12" s="1" customFormat="1" ht="165.95" customHeight="1" x14ac:dyDescent="0.2">
      <c r="B48" s="5">
        <v>37</v>
      </c>
      <c r="C48" s="65" t="s">
        <v>13</v>
      </c>
      <c r="D48" s="65"/>
      <c r="E48" s="64" t="str">
        <f>HYPERLINK("http://7flowers-decor.ru/upload/1c_catalog/import_files/4606500509430.jpg")</f>
        <v>http://7flowers-decor.ru/upload/1c_catalog/import_files/4606500509430.jpg</v>
      </c>
      <c r="F48" s="5">
        <v>4606500509430</v>
      </c>
      <c r="G48" s="8" t="s">
        <v>62</v>
      </c>
      <c r="H48" s="5">
        <v>234733</v>
      </c>
      <c r="I48" s="10" t="s">
        <v>56</v>
      </c>
      <c r="J48" s="5">
        <v>1</v>
      </c>
      <c r="K48" s="5">
        <v>1</v>
      </c>
      <c r="L48" s="11"/>
    </row>
    <row r="49" spans="2:12" s="1" customFormat="1" ht="165.95" customHeight="1" x14ac:dyDescent="0.2">
      <c r="B49" s="5">
        <v>38</v>
      </c>
      <c r="C49" s="65" t="s">
        <v>13</v>
      </c>
      <c r="D49" s="65"/>
      <c r="E49" s="64" t="str">
        <f>HYPERLINK("http://7flowers-decor.ru/upload/1c_catalog/import_files/4606500509478.jpg")</f>
        <v>http://7flowers-decor.ru/upload/1c_catalog/import_files/4606500509478.jpg</v>
      </c>
      <c r="F49" s="5">
        <v>4606500509478</v>
      </c>
      <c r="G49" s="8" t="s">
        <v>62</v>
      </c>
      <c r="H49" s="5">
        <v>279054</v>
      </c>
      <c r="I49" s="10" t="s">
        <v>60</v>
      </c>
      <c r="J49" s="5">
        <v>1</v>
      </c>
      <c r="K49" s="5">
        <v>1</v>
      </c>
      <c r="L49" s="11"/>
    </row>
    <row r="50" spans="2:12" s="1" customFormat="1" ht="165.95" customHeight="1" x14ac:dyDescent="0.2">
      <c r="B50" s="5">
        <v>39</v>
      </c>
      <c r="C50" s="65" t="s">
        <v>13</v>
      </c>
      <c r="D50" s="65"/>
      <c r="E50" s="64" t="str">
        <f>HYPERLINK("http://7flowers-decor.ru/upload/1c_catalog/import_files/4606500509485.jpg")</f>
        <v>http://7flowers-decor.ru/upload/1c_catalog/import_files/4606500509485.jpg</v>
      </c>
      <c r="F50" s="5">
        <v>4606500509485</v>
      </c>
      <c r="G50" s="8" t="s">
        <v>63</v>
      </c>
      <c r="H50" s="5">
        <v>291626</v>
      </c>
      <c r="I50" s="10" t="s">
        <v>56</v>
      </c>
      <c r="J50" s="5">
        <v>1</v>
      </c>
      <c r="K50" s="5">
        <v>1</v>
      </c>
      <c r="L50" s="11"/>
    </row>
    <row r="51" spans="2:12" s="1" customFormat="1" ht="165.95" customHeight="1" x14ac:dyDescent="0.2">
      <c r="B51" s="5">
        <v>40</v>
      </c>
      <c r="C51" s="65" t="s">
        <v>13</v>
      </c>
      <c r="D51" s="65"/>
      <c r="E51" s="64" t="str">
        <f>HYPERLINK("http://7flowers-decor.ru/upload/1c_catalog/import_files/4606500509492.jpg")</f>
        <v>http://7flowers-decor.ru/upload/1c_catalog/import_files/4606500509492.jpg</v>
      </c>
      <c r="F51" s="5">
        <v>4606500509492</v>
      </c>
      <c r="G51" s="8" t="s">
        <v>64</v>
      </c>
      <c r="H51" s="5">
        <v>291626</v>
      </c>
      <c r="I51" s="10" t="s">
        <v>56</v>
      </c>
      <c r="J51" s="5">
        <v>1</v>
      </c>
      <c r="K51" s="5">
        <v>1</v>
      </c>
      <c r="L51" s="11"/>
    </row>
    <row r="52" spans="2:12" s="1" customFormat="1" ht="165.95" customHeight="1" x14ac:dyDescent="0.2">
      <c r="B52" s="5">
        <v>41</v>
      </c>
      <c r="C52" s="65" t="s">
        <v>13</v>
      </c>
      <c r="D52" s="65"/>
      <c r="E52" s="64" t="str">
        <f>HYPERLINK("http://7flowers-decor.ru/upload/1c_catalog/import_files/4606500509508.jpg")</f>
        <v>http://7flowers-decor.ru/upload/1c_catalog/import_files/4606500509508.jpg</v>
      </c>
      <c r="F52" s="5">
        <v>4606500509508</v>
      </c>
      <c r="G52" s="8" t="s">
        <v>65</v>
      </c>
      <c r="H52" s="5">
        <v>291626</v>
      </c>
      <c r="I52" s="10" t="s">
        <v>56</v>
      </c>
      <c r="J52" s="5">
        <v>1</v>
      </c>
      <c r="K52" s="5">
        <v>1</v>
      </c>
      <c r="L52" s="11"/>
    </row>
    <row r="53" spans="2:12" s="1" customFormat="1" ht="165.95" customHeight="1" x14ac:dyDescent="0.2">
      <c r="B53" s="5">
        <v>42</v>
      </c>
      <c r="C53" s="65" t="s">
        <v>13</v>
      </c>
      <c r="D53" s="65"/>
      <c r="E53" s="64" t="str">
        <f>HYPERLINK("http://7flowers-decor.ru/upload/1c_catalog/import_files/4606500509515.jpg")</f>
        <v>http://7flowers-decor.ru/upload/1c_catalog/import_files/4606500509515.jpg</v>
      </c>
      <c r="F53" s="5">
        <v>4606500509515</v>
      </c>
      <c r="G53" s="8" t="s">
        <v>63</v>
      </c>
      <c r="H53" s="5">
        <v>16217</v>
      </c>
      <c r="I53" s="10" t="s">
        <v>60</v>
      </c>
      <c r="J53" s="5">
        <v>1</v>
      </c>
      <c r="K53" s="5">
        <v>1</v>
      </c>
      <c r="L53" s="11"/>
    </row>
    <row r="54" spans="2:12" s="1" customFormat="1" ht="165.95" customHeight="1" x14ac:dyDescent="0.2">
      <c r="B54" s="5">
        <v>43</v>
      </c>
      <c r="C54" s="65" t="s">
        <v>13</v>
      </c>
      <c r="D54" s="65"/>
      <c r="E54" s="64" t="str">
        <f>HYPERLINK("http://7flowers-decor.ru/upload/1c_catalog/import_files/4606500509522.jpg")</f>
        <v>http://7flowers-decor.ru/upload/1c_catalog/import_files/4606500509522.jpg</v>
      </c>
      <c r="F54" s="5">
        <v>4606500509522</v>
      </c>
      <c r="G54" s="8" t="s">
        <v>64</v>
      </c>
      <c r="H54" s="5">
        <v>16217</v>
      </c>
      <c r="I54" s="10" t="s">
        <v>60</v>
      </c>
      <c r="J54" s="5">
        <v>1</v>
      </c>
      <c r="K54" s="5">
        <v>1</v>
      </c>
      <c r="L54" s="11"/>
    </row>
    <row r="55" spans="2:12" s="1" customFormat="1" ht="165.95" customHeight="1" x14ac:dyDescent="0.2">
      <c r="B55" s="5">
        <v>44</v>
      </c>
      <c r="C55" s="65" t="s">
        <v>13</v>
      </c>
      <c r="D55" s="65"/>
      <c r="E55" s="64" t="str">
        <f>HYPERLINK("http://7flowers-decor.ru/upload/1c_catalog/import_files/4606500509539.jpg")</f>
        <v>http://7flowers-decor.ru/upload/1c_catalog/import_files/4606500509539.jpg</v>
      </c>
      <c r="F55" s="5">
        <v>4606500509539</v>
      </c>
      <c r="G55" s="8" t="s">
        <v>65</v>
      </c>
      <c r="H55" s="5">
        <v>16217</v>
      </c>
      <c r="I55" s="10" t="s">
        <v>60</v>
      </c>
      <c r="J55" s="5">
        <v>1</v>
      </c>
      <c r="K55" s="5">
        <v>1</v>
      </c>
      <c r="L55" s="11"/>
    </row>
    <row r="56" spans="2:12" s="1" customFormat="1" ht="165.95" customHeight="1" x14ac:dyDescent="0.2">
      <c r="B56" s="5">
        <v>45</v>
      </c>
      <c r="C56" s="65" t="s">
        <v>13</v>
      </c>
      <c r="D56" s="65"/>
      <c r="E56" s="64" t="str">
        <f>HYPERLINK("http://7flowers-decor.ru/upload/1c_catalog/import_files/4606500509577.jpg")</f>
        <v>http://7flowers-decor.ru/upload/1c_catalog/import_files/4606500509577.jpg</v>
      </c>
      <c r="F56" s="5">
        <v>4606500509577</v>
      </c>
      <c r="G56" s="8" t="s">
        <v>66</v>
      </c>
      <c r="H56" s="5">
        <v>237279</v>
      </c>
      <c r="I56" s="10" t="s">
        <v>56</v>
      </c>
      <c r="J56" s="5">
        <v>1</v>
      </c>
      <c r="K56" s="5">
        <v>1</v>
      </c>
      <c r="L56" s="11"/>
    </row>
    <row r="57" spans="2:12" s="1" customFormat="1" ht="165.95" customHeight="1" x14ac:dyDescent="0.2">
      <c r="B57" s="5">
        <v>46</v>
      </c>
      <c r="C57" s="65" t="s">
        <v>13</v>
      </c>
      <c r="D57" s="65"/>
      <c r="E57" s="64" t="str">
        <f>HYPERLINK("http://7flowers-decor.ru/upload/1c_catalog/import_files/4606500509638.jpg")</f>
        <v>http://7flowers-decor.ru/upload/1c_catalog/import_files/4606500509638.jpg</v>
      </c>
      <c r="F57" s="5">
        <v>4606500509638</v>
      </c>
      <c r="G57" s="8" t="s">
        <v>67</v>
      </c>
      <c r="H57" s="5">
        <v>944701</v>
      </c>
      <c r="I57" s="10"/>
      <c r="J57" s="5">
        <v>1</v>
      </c>
      <c r="K57" s="5">
        <v>1</v>
      </c>
      <c r="L57" s="11"/>
    </row>
    <row r="58" spans="2:12" s="1" customFormat="1" ht="165.95" customHeight="1" x14ac:dyDescent="0.2">
      <c r="B58" s="5">
        <v>47</v>
      </c>
      <c r="C58" s="65" t="s">
        <v>13</v>
      </c>
      <c r="D58" s="65"/>
      <c r="E58" s="64" t="str">
        <f>HYPERLINK("http://7flowers-decor.ru/upload/1c_catalog/import_files/4606500509775.jpg")</f>
        <v>http://7flowers-decor.ru/upload/1c_catalog/import_files/4606500509775.jpg</v>
      </c>
      <c r="F58" s="5">
        <v>4606500509775</v>
      </c>
      <c r="G58" s="8" t="s">
        <v>68</v>
      </c>
      <c r="H58" s="5">
        <v>957716</v>
      </c>
      <c r="I58" s="10" t="s">
        <v>69</v>
      </c>
      <c r="J58" s="5">
        <v>1</v>
      </c>
      <c r="K58" s="5">
        <v>1</v>
      </c>
      <c r="L58" s="11"/>
    </row>
    <row r="59" spans="2:12" s="1" customFormat="1" ht="165.95" customHeight="1" x14ac:dyDescent="0.2">
      <c r="B59" s="5">
        <v>48</v>
      </c>
      <c r="C59" s="65" t="s">
        <v>13</v>
      </c>
      <c r="D59" s="65"/>
      <c r="E59" s="64" t="str">
        <f>HYPERLINK("http://7flowers-decor.ru/upload/1c_catalog/import_files/4606500509782.jpg")</f>
        <v>http://7flowers-decor.ru/upload/1c_catalog/import_files/4606500509782.jpg</v>
      </c>
      <c r="F59" s="5">
        <v>4606500509782</v>
      </c>
      <c r="G59" s="8" t="s">
        <v>70</v>
      </c>
      <c r="H59" s="5">
        <v>957716</v>
      </c>
      <c r="I59" s="10" t="s">
        <v>69</v>
      </c>
      <c r="J59" s="5">
        <v>1</v>
      </c>
      <c r="K59" s="5">
        <v>1</v>
      </c>
      <c r="L59" s="11"/>
    </row>
    <row r="60" spans="2:12" s="1" customFormat="1" ht="165.95" customHeight="1" x14ac:dyDescent="0.2">
      <c r="B60" s="5">
        <v>49</v>
      </c>
      <c r="C60" s="65" t="s">
        <v>13</v>
      </c>
      <c r="D60" s="65"/>
      <c r="E60" s="64" t="str">
        <f>HYPERLINK("http://7flowers-decor.ru/upload/1c_catalog/import_files/4606500509799.jpg")</f>
        <v>http://7flowers-decor.ru/upload/1c_catalog/import_files/4606500509799.jpg</v>
      </c>
      <c r="F60" s="5">
        <v>4606500509799</v>
      </c>
      <c r="G60" s="8" t="s">
        <v>68</v>
      </c>
      <c r="H60" s="5">
        <v>958038</v>
      </c>
      <c r="I60" s="10" t="s">
        <v>71</v>
      </c>
      <c r="J60" s="5">
        <v>1</v>
      </c>
      <c r="K60" s="5">
        <v>1</v>
      </c>
      <c r="L60" s="11"/>
    </row>
    <row r="61" spans="2:12" s="1" customFormat="1" ht="165.95" customHeight="1" x14ac:dyDescent="0.2">
      <c r="B61" s="5">
        <v>50</v>
      </c>
      <c r="C61" s="65" t="s">
        <v>13</v>
      </c>
      <c r="D61" s="65"/>
      <c r="E61" s="64" t="str">
        <f>HYPERLINK("http://7flowers-decor.ru/upload/1c_catalog/import_files/4606500509805.jpg")</f>
        <v>http://7flowers-decor.ru/upload/1c_catalog/import_files/4606500509805.jpg</v>
      </c>
      <c r="F61" s="5">
        <v>4606500509805</v>
      </c>
      <c r="G61" s="8" t="s">
        <v>70</v>
      </c>
      <c r="H61" s="5">
        <v>958038</v>
      </c>
      <c r="I61" s="10" t="s">
        <v>71</v>
      </c>
      <c r="J61" s="5">
        <v>1</v>
      </c>
      <c r="K61" s="5">
        <v>1</v>
      </c>
      <c r="L61" s="11"/>
    </row>
    <row r="62" spans="2:12" s="1" customFormat="1" ht="165.95" customHeight="1" x14ac:dyDescent="0.2">
      <c r="B62" s="5">
        <v>51</v>
      </c>
      <c r="C62" s="65" t="s">
        <v>13</v>
      </c>
      <c r="D62" s="65"/>
      <c r="E62" s="64" t="str">
        <f>HYPERLINK("http://7flowers-decor.ru/upload/1c_catalog/import_files/4606500509829.jpg")</f>
        <v>http://7flowers-decor.ru/upload/1c_catalog/import_files/4606500509829.jpg</v>
      </c>
      <c r="F62" s="5">
        <v>4606500509829</v>
      </c>
      <c r="G62" s="8" t="s">
        <v>70</v>
      </c>
      <c r="H62" s="5">
        <v>957720</v>
      </c>
      <c r="I62" s="10" t="s">
        <v>72</v>
      </c>
      <c r="J62" s="5">
        <v>1</v>
      </c>
      <c r="K62" s="5">
        <v>1</v>
      </c>
      <c r="L62" s="11"/>
    </row>
    <row r="63" spans="2:12" s="1" customFormat="1" ht="165.95" customHeight="1" x14ac:dyDescent="0.2">
      <c r="B63" s="5">
        <v>52</v>
      </c>
      <c r="C63" s="65" t="s">
        <v>13</v>
      </c>
      <c r="D63" s="65"/>
      <c r="E63" s="64" t="str">
        <f>HYPERLINK("http://7flowers-decor.ru/upload/1c_catalog/import_files/4606500509836.jpg")</f>
        <v>http://7flowers-decor.ru/upload/1c_catalog/import_files/4606500509836.jpg</v>
      </c>
      <c r="F63" s="5">
        <v>4606500509836</v>
      </c>
      <c r="G63" s="8" t="s">
        <v>73</v>
      </c>
      <c r="H63" s="5">
        <v>957371</v>
      </c>
      <c r="I63" s="10" t="s">
        <v>69</v>
      </c>
      <c r="J63" s="5">
        <v>1</v>
      </c>
      <c r="K63" s="5">
        <v>1</v>
      </c>
      <c r="L63" s="11"/>
    </row>
    <row r="64" spans="2:12" s="1" customFormat="1" ht="165.95" customHeight="1" x14ac:dyDescent="0.2">
      <c r="B64" s="5">
        <v>53</v>
      </c>
      <c r="C64" s="65" t="s">
        <v>13</v>
      </c>
      <c r="D64" s="65"/>
      <c r="E64" s="64" t="str">
        <f>HYPERLINK("http://7flowers-decor.ru/upload/1c_catalog/import_files/4606500509843.jpg")</f>
        <v>http://7flowers-decor.ru/upload/1c_catalog/import_files/4606500509843.jpg</v>
      </c>
      <c r="F64" s="5">
        <v>4606500509843</v>
      </c>
      <c r="G64" s="8" t="s">
        <v>74</v>
      </c>
      <c r="H64" s="5">
        <v>957371</v>
      </c>
      <c r="I64" s="10" t="s">
        <v>69</v>
      </c>
      <c r="J64" s="5">
        <v>1</v>
      </c>
      <c r="K64" s="5">
        <v>1</v>
      </c>
      <c r="L64" s="11"/>
    </row>
    <row r="65" spans="2:12" s="1" customFormat="1" ht="165.95" customHeight="1" x14ac:dyDescent="0.2">
      <c r="B65" s="5">
        <v>54</v>
      </c>
      <c r="C65" s="65" t="s">
        <v>13</v>
      </c>
      <c r="D65" s="65"/>
      <c r="E65" s="64" t="str">
        <f>HYPERLINK("http://7flowers-decor.ru/upload/1c_catalog/import_files/4606500509850.jpg")</f>
        <v>http://7flowers-decor.ru/upload/1c_catalog/import_files/4606500509850.jpg</v>
      </c>
      <c r="F65" s="5">
        <v>4606500509850</v>
      </c>
      <c r="G65" s="8" t="s">
        <v>73</v>
      </c>
      <c r="H65" s="5">
        <v>957374</v>
      </c>
      <c r="I65" s="10" t="s">
        <v>71</v>
      </c>
      <c r="J65" s="5">
        <v>1</v>
      </c>
      <c r="K65" s="5">
        <v>1</v>
      </c>
      <c r="L65" s="11"/>
    </row>
    <row r="66" spans="2:12" s="1" customFormat="1" ht="165.95" customHeight="1" x14ac:dyDescent="0.2">
      <c r="B66" s="5">
        <v>55</v>
      </c>
      <c r="C66" s="65" t="s">
        <v>13</v>
      </c>
      <c r="D66" s="65"/>
      <c r="E66" s="64" t="str">
        <f>HYPERLINK("http://7flowers-decor.ru/upload/1c_catalog/import_files/4606500509867.jpg")</f>
        <v>http://7flowers-decor.ru/upload/1c_catalog/import_files/4606500509867.jpg</v>
      </c>
      <c r="F66" s="5">
        <v>4606500509867</v>
      </c>
      <c r="G66" s="8" t="s">
        <v>74</v>
      </c>
      <c r="H66" s="5">
        <v>957374</v>
      </c>
      <c r="I66" s="10" t="s">
        <v>71</v>
      </c>
      <c r="J66" s="5">
        <v>1</v>
      </c>
      <c r="K66" s="5">
        <v>1</v>
      </c>
      <c r="L66" s="11"/>
    </row>
    <row r="67" spans="2:12" s="1" customFormat="1" ht="165.95" customHeight="1" x14ac:dyDescent="0.2">
      <c r="B67" s="5">
        <v>56</v>
      </c>
      <c r="C67" s="65" t="s">
        <v>13</v>
      </c>
      <c r="D67" s="65"/>
      <c r="E67" s="64" t="str">
        <f>HYPERLINK("http://7flowers-decor.ru/upload/1c_catalog/import_files/4606500509881.jpg")</f>
        <v>http://7flowers-decor.ru/upload/1c_catalog/import_files/4606500509881.jpg</v>
      </c>
      <c r="F67" s="5">
        <v>4606500509881</v>
      </c>
      <c r="G67" s="8" t="s">
        <v>74</v>
      </c>
      <c r="H67" s="5">
        <v>957375</v>
      </c>
      <c r="I67" s="10" t="s">
        <v>72</v>
      </c>
      <c r="J67" s="5">
        <v>1</v>
      </c>
      <c r="K67" s="5">
        <v>1</v>
      </c>
      <c r="L67" s="11"/>
    </row>
    <row r="68" spans="2:12" s="1" customFormat="1" ht="165.95" customHeight="1" x14ac:dyDescent="0.2">
      <c r="B68" s="5">
        <v>57</v>
      </c>
      <c r="C68" s="65" t="s">
        <v>13</v>
      </c>
      <c r="D68" s="65"/>
      <c r="E68" s="64" t="str">
        <f>HYPERLINK("http://7flowers-decor.ru/upload/1c_catalog/import_files/4606500510337.jpg")</f>
        <v>http://7flowers-decor.ru/upload/1c_catalog/import_files/4606500510337.jpg</v>
      </c>
      <c r="F68" s="5">
        <v>4606500510337</v>
      </c>
      <c r="G68" s="8" t="s">
        <v>75</v>
      </c>
      <c r="H68" s="5">
        <v>796806</v>
      </c>
      <c r="I68" s="10"/>
      <c r="J68" s="5">
        <v>1</v>
      </c>
      <c r="K68" s="5">
        <v>4</v>
      </c>
      <c r="L68" s="11"/>
    </row>
    <row r="69" spans="2:12" s="1" customFormat="1" ht="165.95" customHeight="1" x14ac:dyDescent="0.2">
      <c r="B69" s="5">
        <v>58</v>
      </c>
      <c r="C69" s="65" t="s">
        <v>13</v>
      </c>
      <c r="D69" s="65"/>
      <c r="E69" s="64" t="str">
        <f>HYPERLINK("http://7flowers-decor.ru/upload/1c_catalog/import_files/4606500510375.jpg")</f>
        <v>http://7flowers-decor.ru/upload/1c_catalog/import_files/4606500510375.jpg</v>
      </c>
      <c r="F69" s="5">
        <v>4606500510375</v>
      </c>
      <c r="G69" s="8" t="s">
        <v>76</v>
      </c>
      <c r="H69" s="6" t="s">
        <v>77</v>
      </c>
      <c r="I69" s="10"/>
      <c r="J69" s="5">
        <v>1</v>
      </c>
      <c r="K69" s="5">
        <v>1</v>
      </c>
      <c r="L69" s="11"/>
    </row>
    <row r="70" spans="2:12" s="1" customFormat="1" ht="165.95" customHeight="1" x14ac:dyDescent="0.2">
      <c r="B70" s="5">
        <v>59</v>
      </c>
      <c r="C70" s="65" t="s">
        <v>13</v>
      </c>
      <c r="D70" s="65"/>
      <c r="E70" s="64" t="str">
        <f>HYPERLINK("http://7flowers-decor.ru/upload/1c_catalog/import_files/4606500510405.jpg")</f>
        <v>http://7flowers-decor.ru/upload/1c_catalog/import_files/4606500510405.jpg</v>
      </c>
      <c r="F70" s="5">
        <v>4606500510405</v>
      </c>
      <c r="G70" s="8" t="s">
        <v>78</v>
      </c>
      <c r="H70" s="6" t="s">
        <v>77</v>
      </c>
      <c r="I70" s="10"/>
      <c r="J70" s="5">
        <v>1</v>
      </c>
      <c r="K70" s="5">
        <v>1</v>
      </c>
      <c r="L70" s="11"/>
    </row>
    <row r="71" spans="2:12" s="1" customFormat="1" ht="165.95" customHeight="1" x14ac:dyDescent="0.2">
      <c r="B71" s="5">
        <v>60</v>
      </c>
      <c r="C71" s="65" t="s">
        <v>13</v>
      </c>
      <c r="D71" s="65"/>
      <c r="E71" s="64" t="str">
        <f>HYPERLINK("http://7flowers-decor.ru/upload/1c_catalog/import_files/4606500510412.jpg")</f>
        <v>http://7flowers-decor.ru/upload/1c_catalog/import_files/4606500510412.jpg</v>
      </c>
      <c r="F71" s="5">
        <v>4606500510412</v>
      </c>
      <c r="G71" s="8" t="s">
        <v>79</v>
      </c>
      <c r="H71" s="6" t="s">
        <v>77</v>
      </c>
      <c r="I71" s="10"/>
      <c r="J71" s="5">
        <v>1</v>
      </c>
      <c r="K71" s="5">
        <v>1</v>
      </c>
      <c r="L71" s="11"/>
    </row>
    <row r="72" spans="2:12" s="1" customFormat="1" ht="165.95" customHeight="1" x14ac:dyDescent="0.2">
      <c r="B72" s="5">
        <v>61</v>
      </c>
      <c r="C72" s="65" t="s">
        <v>13</v>
      </c>
      <c r="D72" s="65"/>
      <c r="E72" s="64" t="str">
        <f>HYPERLINK("http://7flowers-decor.ru/upload/1c_catalog/import_files/5500065433232.jpg")</f>
        <v>http://7flowers-decor.ru/upload/1c_catalog/import_files/5500065433232.jpg</v>
      </c>
      <c r="F72" s="5">
        <v>5500065433232</v>
      </c>
      <c r="G72" s="8" t="s">
        <v>80</v>
      </c>
      <c r="H72" s="5">
        <v>398087</v>
      </c>
      <c r="I72" s="10"/>
      <c r="J72" s="5">
        <v>1</v>
      </c>
      <c r="K72" s="5">
        <v>1</v>
      </c>
      <c r="L72" s="11"/>
    </row>
    <row r="73" spans="2:12" s="1" customFormat="1" ht="165.95" customHeight="1" x14ac:dyDescent="0.2">
      <c r="B73" s="5">
        <v>62</v>
      </c>
      <c r="C73" s="65" t="s">
        <v>13</v>
      </c>
      <c r="D73" s="65"/>
      <c r="E73" s="64" t="str">
        <f>HYPERLINK("http://7flowers-decor.ru/upload/1c_catalog/import_files/5500065829660.jpg")</f>
        <v>http://7flowers-decor.ru/upload/1c_catalog/import_files/5500065829660.jpg</v>
      </c>
      <c r="F73" s="5">
        <v>5500065829660</v>
      </c>
      <c r="G73" s="8" t="s">
        <v>81</v>
      </c>
      <c r="H73" s="20">
        <v>394</v>
      </c>
      <c r="I73" s="10"/>
      <c r="J73" s="5">
        <v>1</v>
      </c>
      <c r="K73" s="5">
        <v>1</v>
      </c>
      <c r="L73" s="11"/>
    </row>
    <row r="74" spans="2:12" s="1" customFormat="1" ht="165.95" customHeight="1" x14ac:dyDescent="0.2">
      <c r="B74" s="5">
        <v>63</v>
      </c>
      <c r="C74" s="65" t="s">
        <v>13</v>
      </c>
      <c r="D74" s="65"/>
      <c r="E74" s="64" t="str">
        <f>HYPERLINK("http://7flowers-decor.ru/upload/1c_catalog/import_files/8435393212808.jpg")</f>
        <v>http://7flowers-decor.ru/upload/1c_catalog/import_files/8435393212808.jpg</v>
      </c>
      <c r="F74" s="5">
        <v>8435393212808</v>
      </c>
      <c r="G74" s="8" t="s">
        <v>82</v>
      </c>
      <c r="H74" s="6" t="s">
        <v>83</v>
      </c>
      <c r="I74" s="10"/>
      <c r="J74" s="5">
        <v>1</v>
      </c>
      <c r="K74" s="5">
        <v>1</v>
      </c>
      <c r="L74" s="11"/>
    </row>
    <row r="75" spans="2:12" s="1" customFormat="1" ht="165.95" customHeight="1" x14ac:dyDescent="0.2">
      <c r="B75" s="5">
        <v>64</v>
      </c>
      <c r="C75" s="65" t="s">
        <v>13</v>
      </c>
      <c r="D75" s="65"/>
      <c r="E75" s="64" t="str">
        <f>HYPERLINK("http://7flowers-decor.ru/upload/1c_catalog/import_files/5500072124444.jpg")</f>
        <v>http://7flowers-decor.ru/upload/1c_catalog/import_files/5500072124444.jpg</v>
      </c>
      <c r="F75" s="5">
        <v>5500072124444</v>
      </c>
      <c r="G75" s="8" t="s">
        <v>84</v>
      </c>
      <c r="H75" s="6" t="s">
        <v>85</v>
      </c>
      <c r="I75" s="10"/>
      <c r="J75" s="5">
        <v>1</v>
      </c>
      <c r="K75" s="5">
        <v>1</v>
      </c>
      <c r="L75" s="11"/>
    </row>
    <row r="76" spans="2:12" s="1" customFormat="1" ht="165.95" customHeight="1" x14ac:dyDescent="0.2">
      <c r="B76" s="5">
        <v>65</v>
      </c>
      <c r="C76" s="65" t="s">
        <v>13</v>
      </c>
      <c r="D76" s="65"/>
      <c r="E76" s="64" t="str">
        <f>HYPERLINK("http://7flowers-decor.ru/upload/1c_catalog/import_files/5500072124451.jpg")</f>
        <v>http://7flowers-decor.ru/upload/1c_catalog/import_files/5500072124451.jpg</v>
      </c>
      <c r="F76" s="5">
        <v>5500072124451</v>
      </c>
      <c r="G76" s="8" t="s">
        <v>86</v>
      </c>
      <c r="H76" s="6" t="s">
        <v>87</v>
      </c>
      <c r="I76" s="10"/>
      <c r="J76" s="5">
        <v>1</v>
      </c>
      <c r="K76" s="5">
        <v>1</v>
      </c>
      <c r="L76" s="11"/>
    </row>
    <row r="77" spans="2:12" s="1" customFormat="1" ht="165.95" customHeight="1" x14ac:dyDescent="0.2">
      <c r="B77" s="5">
        <v>66</v>
      </c>
      <c r="C77" s="65" t="s">
        <v>13</v>
      </c>
      <c r="D77" s="65"/>
      <c r="E77" s="64" t="str">
        <f>HYPERLINK("http://7flowers-decor.ru/upload/1c_catalog/import_files/4606500549009.jpg")</f>
        <v>http://7flowers-decor.ru/upload/1c_catalog/import_files/4606500549009.jpg</v>
      </c>
      <c r="F77" s="5">
        <v>4606500549009</v>
      </c>
      <c r="G77" s="8" t="s">
        <v>88</v>
      </c>
      <c r="H77" s="6" t="s">
        <v>89</v>
      </c>
      <c r="I77" s="10" t="s">
        <v>90</v>
      </c>
      <c r="J77" s="5">
        <v>1</v>
      </c>
      <c r="K77" s="5">
        <v>1</v>
      </c>
      <c r="L77" s="11"/>
    </row>
    <row r="78" spans="2:12" s="1" customFormat="1" ht="165.95" customHeight="1" x14ac:dyDescent="0.2">
      <c r="B78" s="5">
        <v>67</v>
      </c>
      <c r="C78" s="65" t="s">
        <v>13</v>
      </c>
      <c r="D78" s="65"/>
      <c r="E78" s="64" t="str">
        <f>HYPERLINK("http://7flowers-decor.ru/upload/1c_catalog/import_files/4606500549016.jpg")</f>
        <v>http://7flowers-decor.ru/upload/1c_catalog/import_files/4606500549016.jpg</v>
      </c>
      <c r="F78" s="5">
        <v>4606500549016</v>
      </c>
      <c r="G78" s="8" t="s">
        <v>91</v>
      </c>
      <c r="H78" s="6" t="s">
        <v>89</v>
      </c>
      <c r="I78" s="10" t="s">
        <v>90</v>
      </c>
      <c r="J78" s="5">
        <v>1</v>
      </c>
      <c r="K78" s="5">
        <v>1</v>
      </c>
      <c r="L78" s="11"/>
    </row>
    <row r="79" spans="2:12" s="1" customFormat="1" ht="165.95" customHeight="1" x14ac:dyDescent="0.2">
      <c r="B79" s="5">
        <v>68</v>
      </c>
      <c r="C79" s="65" t="s">
        <v>13</v>
      </c>
      <c r="D79" s="65"/>
      <c r="E79" s="64" t="str">
        <f>HYPERLINK("http://7flowers-decor.ru/upload/1c_catalog/import_files/4606500549023.jpg")</f>
        <v>http://7flowers-decor.ru/upload/1c_catalog/import_files/4606500549023.jpg</v>
      </c>
      <c r="F79" s="5">
        <v>4606500549023</v>
      </c>
      <c r="G79" s="8" t="s">
        <v>92</v>
      </c>
      <c r="H79" s="6" t="s">
        <v>93</v>
      </c>
      <c r="I79" s="10"/>
      <c r="J79" s="5">
        <v>1</v>
      </c>
      <c r="K79" s="5">
        <v>1</v>
      </c>
      <c r="L79" s="11"/>
    </row>
    <row r="80" spans="2:12" s="1" customFormat="1" ht="165.95" customHeight="1" x14ac:dyDescent="0.2">
      <c r="B80" s="5">
        <v>69</v>
      </c>
      <c r="C80" s="65" t="s">
        <v>13</v>
      </c>
      <c r="D80" s="65"/>
      <c r="E80" s="64" t="str">
        <f>HYPERLINK("http://7flowers-decor.ru/upload/1c_catalog/import_files/4606500549030.jpg")</f>
        <v>http://7flowers-decor.ru/upload/1c_catalog/import_files/4606500549030.jpg</v>
      </c>
      <c r="F80" s="5">
        <v>4606500549030</v>
      </c>
      <c r="G80" s="8" t="s">
        <v>94</v>
      </c>
      <c r="H80" s="6" t="s">
        <v>93</v>
      </c>
      <c r="I80" s="10"/>
      <c r="J80" s="5">
        <v>1</v>
      </c>
      <c r="K80" s="5">
        <v>1</v>
      </c>
      <c r="L80" s="11"/>
    </row>
    <row r="81" spans="2:12" s="1" customFormat="1" ht="165.95" customHeight="1" x14ac:dyDescent="0.2">
      <c r="B81" s="5">
        <v>70</v>
      </c>
      <c r="C81" s="65" t="s">
        <v>13</v>
      </c>
      <c r="D81" s="65"/>
      <c r="E81" s="64" t="str">
        <f>HYPERLINK("http://7flowers-decor.ru/upload/1c_catalog/import_files/4606500549047.jpg")</f>
        <v>http://7flowers-decor.ru/upload/1c_catalog/import_files/4606500549047.jpg</v>
      </c>
      <c r="F81" s="5">
        <v>4606500549047</v>
      </c>
      <c r="G81" s="8" t="s">
        <v>95</v>
      </c>
      <c r="H81" s="6" t="s">
        <v>93</v>
      </c>
      <c r="I81" s="10"/>
      <c r="J81" s="5">
        <v>1</v>
      </c>
      <c r="K81" s="5">
        <v>1</v>
      </c>
      <c r="L81" s="11"/>
    </row>
    <row r="82" spans="2:12" s="1" customFormat="1" ht="165.95" customHeight="1" x14ac:dyDescent="0.2">
      <c r="B82" s="5">
        <v>71</v>
      </c>
      <c r="C82" s="65" t="s">
        <v>13</v>
      </c>
      <c r="D82" s="65"/>
      <c r="E82" s="64" t="str">
        <f>HYPERLINK("http://7flowers-decor.ru/upload/1c_catalog/import_files/4606500549054.jpg")</f>
        <v>http://7flowers-decor.ru/upload/1c_catalog/import_files/4606500549054.jpg</v>
      </c>
      <c r="F82" s="5">
        <v>4606500549054</v>
      </c>
      <c r="G82" s="8" t="s">
        <v>96</v>
      </c>
      <c r="H82" s="6" t="s">
        <v>97</v>
      </c>
      <c r="I82" s="10"/>
      <c r="J82" s="5">
        <v>1</v>
      </c>
      <c r="K82" s="5">
        <v>1</v>
      </c>
      <c r="L82" s="11"/>
    </row>
    <row r="83" spans="2:12" s="1" customFormat="1" ht="165.95" customHeight="1" x14ac:dyDescent="0.2">
      <c r="B83" s="5">
        <v>72</v>
      </c>
      <c r="C83" s="65" t="s">
        <v>13</v>
      </c>
      <c r="D83" s="65"/>
      <c r="E83" s="64" t="str">
        <f>HYPERLINK("http://7flowers-decor.ru/upload/1c_catalog/import_files/4606500549061.jpg")</f>
        <v>http://7flowers-decor.ru/upload/1c_catalog/import_files/4606500549061.jpg</v>
      </c>
      <c r="F83" s="5">
        <v>4606500549061</v>
      </c>
      <c r="G83" s="8" t="s">
        <v>98</v>
      </c>
      <c r="H83" s="6" t="s">
        <v>97</v>
      </c>
      <c r="I83" s="10"/>
      <c r="J83" s="5">
        <v>1</v>
      </c>
      <c r="K83" s="5">
        <v>1</v>
      </c>
      <c r="L83" s="11"/>
    </row>
    <row r="84" spans="2:12" s="1" customFormat="1" ht="165.95" customHeight="1" x14ac:dyDescent="0.2">
      <c r="B84" s="5">
        <v>73</v>
      </c>
      <c r="C84" s="65" t="s">
        <v>13</v>
      </c>
      <c r="D84" s="65"/>
      <c r="E84" s="64" t="str">
        <f>HYPERLINK("http://7flowers-decor.ru/upload/1c_catalog/import_files/4606500549078.jpg")</f>
        <v>http://7flowers-decor.ru/upload/1c_catalog/import_files/4606500549078.jpg</v>
      </c>
      <c r="F84" s="5">
        <v>4606500549078</v>
      </c>
      <c r="G84" s="8" t="s">
        <v>99</v>
      </c>
      <c r="H84" s="6" t="s">
        <v>97</v>
      </c>
      <c r="I84" s="10"/>
      <c r="J84" s="5">
        <v>1</v>
      </c>
      <c r="K84" s="5">
        <v>1</v>
      </c>
      <c r="L84" s="11"/>
    </row>
    <row r="85" spans="2:12" s="1" customFormat="1" ht="165.95" customHeight="1" x14ac:dyDescent="0.2">
      <c r="B85" s="5">
        <v>74</v>
      </c>
      <c r="C85" s="65" t="s">
        <v>13</v>
      </c>
      <c r="D85" s="65"/>
      <c r="E85" s="64" t="str">
        <f>HYPERLINK("http://7flowers-decor.ru/upload/1c_catalog/import_files/4606500549085.jpg")</f>
        <v>http://7flowers-decor.ru/upload/1c_catalog/import_files/4606500549085.jpg</v>
      </c>
      <c r="F85" s="5">
        <v>4606500549085</v>
      </c>
      <c r="G85" s="8" t="s">
        <v>100</v>
      </c>
      <c r="H85" s="6" t="s">
        <v>101</v>
      </c>
      <c r="I85" s="10"/>
      <c r="J85" s="5">
        <v>1</v>
      </c>
      <c r="K85" s="5">
        <v>1</v>
      </c>
      <c r="L85" s="11"/>
    </row>
    <row r="86" spans="2:12" s="1" customFormat="1" ht="165.95" customHeight="1" x14ac:dyDescent="0.2">
      <c r="B86" s="5">
        <v>75</v>
      </c>
      <c r="C86" s="65" t="s">
        <v>13</v>
      </c>
      <c r="D86" s="65"/>
      <c r="E86" s="64" t="str">
        <f>HYPERLINK("http://7flowers-decor.ru/upload/1c_catalog/import_files/4606500549092.jpg")</f>
        <v>http://7flowers-decor.ru/upload/1c_catalog/import_files/4606500549092.jpg</v>
      </c>
      <c r="F86" s="5">
        <v>4606500549092</v>
      </c>
      <c r="G86" s="8" t="s">
        <v>102</v>
      </c>
      <c r="H86" s="6" t="s">
        <v>101</v>
      </c>
      <c r="I86" s="10"/>
      <c r="J86" s="5">
        <v>1</v>
      </c>
      <c r="K86" s="5">
        <v>1</v>
      </c>
      <c r="L86" s="11"/>
    </row>
    <row r="87" spans="2:12" s="1" customFormat="1" ht="165.95" customHeight="1" x14ac:dyDescent="0.2">
      <c r="B87" s="5">
        <v>76</v>
      </c>
      <c r="C87" s="65" t="s">
        <v>13</v>
      </c>
      <c r="D87" s="65"/>
      <c r="E87" s="64" t="str">
        <f>HYPERLINK("http://7flowers-decor.ru/upload/1c_catalog/import_files/4606500549108.jpg")</f>
        <v>http://7flowers-decor.ru/upload/1c_catalog/import_files/4606500549108.jpg</v>
      </c>
      <c r="F87" s="5">
        <v>4606500549108</v>
      </c>
      <c r="G87" s="8" t="s">
        <v>103</v>
      </c>
      <c r="H87" s="6" t="s">
        <v>101</v>
      </c>
      <c r="I87" s="10"/>
      <c r="J87" s="5">
        <v>1</v>
      </c>
      <c r="K87" s="5">
        <v>1</v>
      </c>
      <c r="L87" s="11"/>
    </row>
    <row r="88" spans="2:12" s="1" customFormat="1" ht="165.95" customHeight="1" x14ac:dyDescent="0.2">
      <c r="B88" s="5">
        <v>77</v>
      </c>
      <c r="C88" s="65" t="s">
        <v>13</v>
      </c>
      <c r="D88" s="65"/>
      <c r="E88" s="64" t="str">
        <f>HYPERLINK("http://7flowers-decor.ru/upload/1c_catalog/import_files/4606500549115.jpg")</f>
        <v>http://7flowers-decor.ru/upload/1c_catalog/import_files/4606500549115.jpg</v>
      </c>
      <c r="F88" s="5">
        <v>4606500549115</v>
      </c>
      <c r="G88" s="8" t="s">
        <v>104</v>
      </c>
      <c r="H88" s="6" t="s">
        <v>105</v>
      </c>
      <c r="I88" s="10" t="s">
        <v>24</v>
      </c>
      <c r="J88" s="5">
        <v>1</v>
      </c>
      <c r="K88" s="5">
        <v>1</v>
      </c>
      <c r="L88" s="11"/>
    </row>
    <row r="89" spans="2:12" s="1" customFormat="1" ht="165.95" customHeight="1" x14ac:dyDescent="0.2">
      <c r="B89" s="5">
        <v>78</v>
      </c>
      <c r="C89" s="65" t="s">
        <v>13</v>
      </c>
      <c r="D89" s="65"/>
      <c r="E89" s="64" t="str">
        <f>HYPERLINK("http://7flowers-decor.ru/upload/1c_catalog/import_files/4606500549122.jpg")</f>
        <v>http://7flowers-decor.ru/upload/1c_catalog/import_files/4606500549122.jpg</v>
      </c>
      <c r="F89" s="5">
        <v>4606500549122</v>
      </c>
      <c r="G89" s="8" t="s">
        <v>106</v>
      </c>
      <c r="H89" s="6" t="s">
        <v>105</v>
      </c>
      <c r="I89" s="10" t="s">
        <v>24</v>
      </c>
      <c r="J89" s="5">
        <v>1</v>
      </c>
      <c r="K89" s="5">
        <v>1</v>
      </c>
      <c r="L89" s="11"/>
    </row>
    <row r="90" spans="2:12" s="1" customFormat="1" ht="165.95" customHeight="1" x14ac:dyDescent="0.2">
      <c r="B90" s="5">
        <v>79</v>
      </c>
      <c r="C90" s="65" t="s">
        <v>13</v>
      </c>
      <c r="D90" s="65"/>
      <c r="E90" s="64" t="str">
        <f>HYPERLINK("http://7flowers-decor.ru/upload/1c_catalog/import_files/4606500549139.jpg")</f>
        <v>http://7flowers-decor.ru/upload/1c_catalog/import_files/4606500549139.jpg</v>
      </c>
      <c r="F90" s="5">
        <v>4606500549139</v>
      </c>
      <c r="G90" s="8" t="s">
        <v>107</v>
      </c>
      <c r="H90" s="6" t="s">
        <v>105</v>
      </c>
      <c r="I90" s="10" t="s">
        <v>24</v>
      </c>
      <c r="J90" s="5">
        <v>1</v>
      </c>
      <c r="K90" s="5">
        <v>1</v>
      </c>
      <c r="L90" s="11"/>
    </row>
    <row r="91" spans="2:12" s="1" customFormat="1" ht="165.95" customHeight="1" x14ac:dyDescent="0.2">
      <c r="B91" s="5">
        <v>80</v>
      </c>
      <c r="C91" s="65" t="s">
        <v>13</v>
      </c>
      <c r="D91" s="65"/>
      <c r="E91" s="64" t="str">
        <f>HYPERLINK("http://7flowers-decor.ru/upload/1c_catalog/import_files/4606500549146.jpg")</f>
        <v>http://7flowers-decor.ru/upload/1c_catalog/import_files/4606500549146.jpg</v>
      </c>
      <c r="F91" s="5">
        <v>4606500549146</v>
      </c>
      <c r="G91" s="8" t="s">
        <v>108</v>
      </c>
      <c r="H91" s="6" t="s">
        <v>109</v>
      </c>
      <c r="I91" s="10"/>
      <c r="J91" s="5">
        <v>1</v>
      </c>
      <c r="K91" s="5">
        <v>2</v>
      </c>
      <c r="L91" s="11"/>
    </row>
    <row r="92" spans="2:12" s="1" customFormat="1" ht="165.95" customHeight="1" x14ac:dyDescent="0.2">
      <c r="B92" s="5">
        <v>81</v>
      </c>
      <c r="C92" s="65" t="s">
        <v>13</v>
      </c>
      <c r="D92" s="65"/>
      <c r="E92" s="64" t="str">
        <f>HYPERLINK("http://7flowers-decor.ru/upload/1c_catalog/import_files/4606500549153.jpg")</f>
        <v>http://7flowers-decor.ru/upload/1c_catalog/import_files/4606500549153.jpg</v>
      </c>
      <c r="F92" s="5">
        <v>4606500549153</v>
      </c>
      <c r="G92" s="8" t="s">
        <v>110</v>
      </c>
      <c r="H92" s="6" t="s">
        <v>111</v>
      </c>
      <c r="I92" s="10"/>
      <c r="J92" s="5">
        <v>1</v>
      </c>
      <c r="K92" s="5">
        <v>2</v>
      </c>
      <c r="L92" s="11"/>
    </row>
    <row r="93" spans="2:12" s="1" customFormat="1" ht="165.95" customHeight="1" x14ac:dyDescent="0.2">
      <c r="B93" s="5">
        <v>82</v>
      </c>
      <c r="C93" s="65" t="s">
        <v>13</v>
      </c>
      <c r="D93" s="65"/>
      <c r="E93" s="64" t="str">
        <f>HYPERLINK("http://7flowers-decor.ru/upload/1c_catalog/import_files/4606500549160.jpg")</f>
        <v>http://7flowers-decor.ru/upload/1c_catalog/import_files/4606500549160.jpg</v>
      </c>
      <c r="F93" s="5">
        <v>4606500549160</v>
      </c>
      <c r="G93" s="8" t="s">
        <v>112</v>
      </c>
      <c r="H93" s="5">
        <v>234635</v>
      </c>
      <c r="I93" s="10" t="s">
        <v>56</v>
      </c>
      <c r="J93" s="5">
        <v>1</v>
      </c>
      <c r="K93" s="5">
        <v>1</v>
      </c>
      <c r="L93" s="11"/>
    </row>
    <row r="94" spans="2:12" s="1" customFormat="1" ht="165.95" customHeight="1" x14ac:dyDescent="0.2">
      <c r="B94" s="5">
        <v>83</v>
      </c>
      <c r="C94" s="65" t="s">
        <v>13</v>
      </c>
      <c r="D94" s="65"/>
      <c r="E94" s="64" t="str">
        <f>HYPERLINK("http://7flowers-decor.ru/upload/1c_catalog/import_files/4606500549177.jpg")</f>
        <v>http://7flowers-decor.ru/upload/1c_catalog/import_files/4606500549177.jpg</v>
      </c>
      <c r="F94" s="5">
        <v>4606500549177</v>
      </c>
      <c r="G94" s="8" t="s">
        <v>113</v>
      </c>
      <c r="H94" s="5">
        <v>234635</v>
      </c>
      <c r="I94" s="10" t="s">
        <v>56</v>
      </c>
      <c r="J94" s="5">
        <v>1</v>
      </c>
      <c r="K94" s="5">
        <v>1</v>
      </c>
      <c r="L94" s="11"/>
    </row>
    <row r="95" spans="2:12" s="1" customFormat="1" ht="165.95" customHeight="1" x14ac:dyDescent="0.2">
      <c r="B95" s="5">
        <v>84</v>
      </c>
      <c r="C95" s="65" t="s">
        <v>13</v>
      </c>
      <c r="D95" s="65"/>
      <c r="E95" s="64" t="str">
        <f>HYPERLINK("http://7flowers-decor.ru/upload/1c_catalog/import_files/4606500549184.jpg")</f>
        <v>http://7flowers-decor.ru/upload/1c_catalog/import_files/4606500549184.jpg</v>
      </c>
      <c r="F95" s="5">
        <v>4606500549184</v>
      </c>
      <c r="G95" s="8" t="s">
        <v>114</v>
      </c>
      <c r="H95" s="5">
        <v>234635</v>
      </c>
      <c r="I95" s="10" t="s">
        <v>56</v>
      </c>
      <c r="J95" s="5">
        <v>1</v>
      </c>
      <c r="K95" s="5">
        <v>1</v>
      </c>
      <c r="L95" s="11"/>
    </row>
    <row r="96" spans="2:12" s="1" customFormat="1" ht="165.95" customHeight="1" x14ac:dyDescent="0.2">
      <c r="B96" s="5">
        <v>85</v>
      </c>
      <c r="C96" s="65" t="s">
        <v>13</v>
      </c>
      <c r="D96" s="65"/>
      <c r="E96" s="64" t="str">
        <f>HYPERLINK("http://7flowers-decor.ru/upload/1c_catalog/import_files/4606500549191.jpg")</f>
        <v>http://7flowers-decor.ru/upload/1c_catalog/import_files/4606500549191.jpg</v>
      </c>
      <c r="F96" s="5">
        <v>4606500549191</v>
      </c>
      <c r="G96" s="8" t="s">
        <v>115</v>
      </c>
      <c r="H96" s="5">
        <v>234635</v>
      </c>
      <c r="I96" s="10" t="s">
        <v>56</v>
      </c>
      <c r="J96" s="5">
        <v>1</v>
      </c>
      <c r="K96" s="5">
        <v>1</v>
      </c>
      <c r="L96" s="11"/>
    </row>
    <row r="97" spans="2:12" s="1" customFormat="1" ht="165.95" customHeight="1" x14ac:dyDescent="0.2">
      <c r="B97" s="5">
        <v>86</v>
      </c>
      <c r="C97" s="65" t="s">
        <v>13</v>
      </c>
      <c r="D97" s="65"/>
      <c r="E97" s="64" t="str">
        <f>HYPERLINK("http://7flowers-decor.ru/upload/1c_catalog/import_files/4606500549207.jpg")</f>
        <v>http://7flowers-decor.ru/upload/1c_catalog/import_files/4606500549207.jpg</v>
      </c>
      <c r="F97" s="5">
        <v>4606500549207</v>
      </c>
      <c r="G97" s="8" t="s">
        <v>112</v>
      </c>
      <c r="H97" s="5">
        <v>279042</v>
      </c>
      <c r="I97" s="10" t="s">
        <v>60</v>
      </c>
      <c r="J97" s="5">
        <v>1</v>
      </c>
      <c r="K97" s="5">
        <v>1</v>
      </c>
      <c r="L97" s="11"/>
    </row>
    <row r="98" spans="2:12" s="1" customFormat="1" ht="165.95" customHeight="1" x14ac:dyDescent="0.2">
      <c r="B98" s="5">
        <v>87</v>
      </c>
      <c r="C98" s="65" t="s">
        <v>13</v>
      </c>
      <c r="D98" s="65"/>
      <c r="E98" s="64" t="str">
        <f>HYPERLINK("http://7flowers-decor.ru/upload/1c_catalog/import_files/4606500549214.jpg")</f>
        <v>http://7flowers-decor.ru/upload/1c_catalog/import_files/4606500549214.jpg</v>
      </c>
      <c r="F98" s="5">
        <v>4606500549214</v>
      </c>
      <c r="G98" s="8" t="s">
        <v>113</v>
      </c>
      <c r="H98" s="5">
        <v>279042</v>
      </c>
      <c r="I98" s="10" t="s">
        <v>60</v>
      </c>
      <c r="J98" s="5">
        <v>1</v>
      </c>
      <c r="K98" s="5">
        <v>1</v>
      </c>
      <c r="L98" s="11"/>
    </row>
    <row r="99" spans="2:12" s="1" customFormat="1" ht="165.95" customHeight="1" x14ac:dyDescent="0.2">
      <c r="B99" s="5">
        <v>88</v>
      </c>
      <c r="C99" s="65" t="s">
        <v>13</v>
      </c>
      <c r="D99" s="65"/>
      <c r="E99" s="64" t="str">
        <f>HYPERLINK("http://7flowers-decor.ru/upload/1c_catalog/import_files/4606500549221.jpg")</f>
        <v>http://7flowers-decor.ru/upload/1c_catalog/import_files/4606500549221.jpg</v>
      </c>
      <c r="F99" s="5">
        <v>4606500549221</v>
      </c>
      <c r="G99" s="8" t="s">
        <v>114</v>
      </c>
      <c r="H99" s="5">
        <v>279042</v>
      </c>
      <c r="I99" s="10" t="s">
        <v>60</v>
      </c>
      <c r="J99" s="5">
        <v>1</v>
      </c>
      <c r="K99" s="5">
        <v>1</v>
      </c>
      <c r="L99" s="11"/>
    </row>
    <row r="100" spans="2:12" s="1" customFormat="1" ht="165.95" customHeight="1" x14ac:dyDescent="0.2">
      <c r="B100" s="5">
        <v>89</v>
      </c>
      <c r="C100" s="65" t="s">
        <v>13</v>
      </c>
      <c r="D100" s="65"/>
      <c r="E100" s="64" t="str">
        <f>HYPERLINK("http://7flowers-decor.ru/upload/1c_catalog/import_files/4606500549238.jpg")</f>
        <v>http://7flowers-decor.ru/upload/1c_catalog/import_files/4606500549238.jpg</v>
      </c>
      <c r="F100" s="5">
        <v>4606500549238</v>
      </c>
      <c r="G100" s="8" t="s">
        <v>115</v>
      </c>
      <c r="H100" s="5">
        <v>279042</v>
      </c>
      <c r="I100" s="10" t="s">
        <v>60</v>
      </c>
      <c r="J100" s="5">
        <v>1</v>
      </c>
      <c r="K100" s="5">
        <v>1</v>
      </c>
      <c r="L100" s="11"/>
    </row>
    <row r="101" spans="2:12" s="1" customFormat="1" ht="165.95" customHeight="1" x14ac:dyDescent="0.2">
      <c r="B101" s="5">
        <v>90</v>
      </c>
      <c r="C101" s="65" t="s">
        <v>13</v>
      </c>
      <c r="D101" s="65"/>
      <c r="E101" s="64" t="str">
        <f>HYPERLINK("http://7flowers-decor.ru/upload/1c_catalog/import_files/4606500549245.jpg")</f>
        <v>http://7flowers-decor.ru/upload/1c_catalog/import_files/4606500549245.jpg</v>
      </c>
      <c r="F101" s="5">
        <v>4606500549245</v>
      </c>
      <c r="G101" s="8" t="s">
        <v>116</v>
      </c>
      <c r="H101" s="5">
        <v>32858</v>
      </c>
      <c r="I101" s="10" t="s">
        <v>60</v>
      </c>
      <c r="J101" s="5">
        <v>1</v>
      </c>
      <c r="K101" s="5">
        <v>1</v>
      </c>
      <c r="L101" s="11"/>
    </row>
    <row r="102" spans="2:12" s="1" customFormat="1" ht="165.95" customHeight="1" x14ac:dyDescent="0.2">
      <c r="B102" s="5">
        <v>91</v>
      </c>
      <c r="C102" s="65" t="s">
        <v>13</v>
      </c>
      <c r="D102" s="65"/>
      <c r="E102" s="64" t="str">
        <f>HYPERLINK("http://7flowers-decor.ru/upload/1c_catalog/import_files/4606500549252.jpg")</f>
        <v>http://7flowers-decor.ru/upload/1c_catalog/import_files/4606500549252.jpg</v>
      </c>
      <c r="F102" s="5">
        <v>4606500549252</v>
      </c>
      <c r="G102" s="8" t="s">
        <v>117</v>
      </c>
      <c r="H102" s="5">
        <v>32858</v>
      </c>
      <c r="I102" s="10" t="s">
        <v>60</v>
      </c>
      <c r="J102" s="5">
        <v>1</v>
      </c>
      <c r="K102" s="5">
        <v>1</v>
      </c>
      <c r="L102" s="11"/>
    </row>
    <row r="103" spans="2:12" s="1" customFormat="1" ht="165.95" customHeight="1" x14ac:dyDescent="0.2">
      <c r="B103" s="5">
        <v>92</v>
      </c>
      <c r="C103" s="65" t="s">
        <v>13</v>
      </c>
      <c r="D103" s="65"/>
      <c r="E103" s="64" t="str">
        <f>HYPERLINK("http://7flowers-decor.ru/upload/1c_catalog/import_files/4606500549269.jpg")</f>
        <v>http://7flowers-decor.ru/upload/1c_catalog/import_files/4606500549269.jpg</v>
      </c>
      <c r="F103" s="5">
        <v>4606500549269</v>
      </c>
      <c r="G103" s="8" t="s">
        <v>118</v>
      </c>
      <c r="H103" s="5">
        <v>32858</v>
      </c>
      <c r="I103" s="10" t="s">
        <v>60</v>
      </c>
      <c r="J103" s="5">
        <v>1</v>
      </c>
      <c r="K103" s="5">
        <v>1</v>
      </c>
      <c r="L103" s="11"/>
    </row>
    <row r="104" spans="2:12" s="1" customFormat="1" ht="165.95" customHeight="1" x14ac:dyDescent="0.2">
      <c r="B104" s="5">
        <v>93</v>
      </c>
      <c r="C104" s="65" t="s">
        <v>13</v>
      </c>
      <c r="D104" s="65"/>
      <c r="E104" s="64" t="str">
        <f>HYPERLINK("http://7flowers-decor.ru/upload/1c_catalog/import_files/4606500549276.jpg")</f>
        <v>http://7flowers-decor.ru/upload/1c_catalog/import_files/4606500549276.jpg</v>
      </c>
      <c r="F104" s="5">
        <v>4606500549276</v>
      </c>
      <c r="G104" s="8" t="s">
        <v>119</v>
      </c>
      <c r="H104" s="5">
        <v>965006</v>
      </c>
      <c r="I104" s="10" t="s">
        <v>56</v>
      </c>
      <c r="J104" s="5">
        <v>1</v>
      </c>
      <c r="K104" s="5">
        <v>1</v>
      </c>
      <c r="L104" s="11"/>
    </row>
    <row r="105" spans="2:12" s="1" customFormat="1" ht="165.95" customHeight="1" x14ac:dyDescent="0.2">
      <c r="B105" s="5">
        <v>94</v>
      </c>
      <c r="C105" s="65" t="s">
        <v>13</v>
      </c>
      <c r="D105" s="65"/>
      <c r="E105" s="64" t="str">
        <f>HYPERLINK("http://7flowers-decor.ru/upload/1c_catalog/import_files/4606500549283.jpg")</f>
        <v>http://7flowers-decor.ru/upload/1c_catalog/import_files/4606500549283.jpg</v>
      </c>
      <c r="F105" s="5">
        <v>4606500549283</v>
      </c>
      <c r="G105" s="8" t="s">
        <v>120</v>
      </c>
      <c r="H105" s="5">
        <v>965006</v>
      </c>
      <c r="I105" s="10" t="s">
        <v>56</v>
      </c>
      <c r="J105" s="5">
        <v>1</v>
      </c>
      <c r="K105" s="5">
        <v>1</v>
      </c>
      <c r="L105" s="11"/>
    </row>
    <row r="106" spans="2:12" s="1" customFormat="1" ht="165.95" customHeight="1" x14ac:dyDescent="0.2">
      <c r="B106" s="5">
        <v>95</v>
      </c>
      <c r="C106" s="65" t="s">
        <v>13</v>
      </c>
      <c r="D106" s="65"/>
      <c r="E106" s="64" t="str">
        <f>HYPERLINK("http://7flowers-decor.ru/upload/1c_catalog/import_files/4606500549290.jpg")</f>
        <v>http://7flowers-decor.ru/upload/1c_catalog/import_files/4606500549290.jpg</v>
      </c>
      <c r="F106" s="5">
        <v>4606500549290</v>
      </c>
      <c r="G106" s="8" t="s">
        <v>121</v>
      </c>
      <c r="H106" s="5">
        <v>965006</v>
      </c>
      <c r="I106" s="10" t="s">
        <v>56</v>
      </c>
      <c r="J106" s="5">
        <v>1</v>
      </c>
      <c r="K106" s="5">
        <v>1</v>
      </c>
      <c r="L106" s="11"/>
    </row>
    <row r="107" spans="2:12" s="1" customFormat="1" ht="165.95" customHeight="1" x14ac:dyDescent="0.2">
      <c r="B107" s="5">
        <v>96</v>
      </c>
      <c r="C107" s="65" t="s">
        <v>13</v>
      </c>
      <c r="D107" s="65"/>
      <c r="E107" s="64" t="str">
        <f>HYPERLINK("http://7flowers-decor.ru/upload/1c_catalog/import_files/4606500549306.jpg")</f>
        <v>http://7flowers-decor.ru/upload/1c_catalog/import_files/4606500549306.jpg</v>
      </c>
      <c r="F107" s="5">
        <v>4606500549306</v>
      </c>
      <c r="G107" s="8" t="s">
        <v>119</v>
      </c>
      <c r="H107" s="5">
        <v>965007</v>
      </c>
      <c r="I107" s="10" t="s">
        <v>60</v>
      </c>
      <c r="J107" s="5">
        <v>1</v>
      </c>
      <c r="K107" s="5">
        <v>1</v>
      </c>
      <c r="L107" s="11"/>
    </row>
    <row r="108" spans="2:12" s="1" customFormat="1" ht="165.95" customHeight="1" x14ac:dyDescent="0.2">
      <c r="B108" s="5">
        <v>97</v>
      </c>
      <c r="C108" s="65" t="s">
        <v>13</v>
      </c>
      <c r="D108" s="65"/>
      <c r="E108" s="64" t="str">
        <f>HYPERLINK("http://7flowers-decor.ru/upload/1c_catalog/import_files/4606500549313.jpg")</f>
        <v>http://7flowers-decor.ru/upload/1c_catalog/import_files/4606500549313.jpg</v>
      </c>
      <c r="F108" s="5">
        <v>4606500549313</v>
      </c>
      <c r="G108" s="8" t="s">
        <v>120</v>
      </c>
      <c r="H108" s="5">
        <v>965007</v>
      </c>
      <c r="I108" s="10" t="s">
        <v>60</v>
      </c>
      <c r="J108" s="5">
        <v>1</v>
      </c>
      <c r="K108" s="5">
        <v>1</v>
      </c>
      <c r="L108" s="11"/>
    </row>
    <row r="109" spans="2:12" s="1" customFormat="1" ht="165.95" customHeight="1" x14ac:dyDescent="0.2">
      <c r="B109" s="5">
        <v>98</v>
      </c>
      <c r="C109" s="65" t="s">
        <v>13</v>
      </c>
      <c r="D109" s="65"/>
      <c r="E109" s="64" t="str">
        <f>HYPERLINK("http://7flowers-decor.ru/upload/1c_catalog/import_files/4606500549320.jpg")</f>
        <v>http://7flowers-decor.ru/upload/1c_catalog/import_files/4606500549320.jpg</v>
      </c>
      <c r="F109" s="5">
        <v>4606500549320</v>
      </c>
      <c r="G109" s="8" t="s">
        <v>121</v>
      </c>
      <c r="H109" s="5">
        <v>965007</v>
      </c>
      <c r="I109" s="10" t="s">
        <v>60</v>
      </c>
      <c r="J109" s="5">
        <v>1</v>
      </c>
      <c r="K109" s="5">
        <v>1</v>
      </c>
      <c r="L109" s="11"/>
    </row>
    <row r="110" spans="2:12" s="1" customFormat="1" ht="165.95" customHeight="1" x14ac:dyDescent="0.2">
      <c r="B110" s="5">
        <v>99</v>
      </c>
      <c r="C110" s="65" t="s">
        <v>13</v>
      </c>
      <c r="D110" s="65"/>
      <c r="E110" s="64" t="str">
        <f>HYPERLINK("http://7flowers-decor.ru/upload/1c_catalog/import_files/4606500549337.jpg")</f>
        <v>http://7flowers-decor.ru/upload/1c_catalog/import_files/4606500549337.jpg</v>
      </c>
      <c r="F110" s="5">
        <v>4606500549337</v>
      </c>
      <c r="G110" s="8" t="s">
        <v>122</v>
      </c>
      <c r="H110" s="5">
        <v>965149</v>
      </c>
      <c r="I110" s="10" t="s">
        <v>56</v>
      </c>
      <c r="J110" s="5">
        <v>1</v>
      </c>
      <c r="K110" s="5">
        <v>1</v>
      </c>
      <c r="L110" s="11"/>
    </row>
    <row r="111" spans="2:12" s="1" customFormat="1" ht="165.95" customHeight="1" x14ac:dyDescent="0.2">
      <c r="B111" s="5">
        <v>100</v>
      </c>
      <c r="C111" s="65" t="s">
        <v>13</v>
      </c>
      <c r="D111" s="65"/>
      <c r="E111" s="64" t="str">
        <f>HYPERLINK("http://7flowers-decor.ru/upload/1c_catalog/import_files/4606500549344.jpg")</f>
        <v>http://7flowers-decor.ru/upload/1c_catalog/import_files/4606500549344.jpg</v>
      </c>
      <c r="F111" s="5">
        <v>4606500549344</v>
      </c>
      <c r="G111" s="8" t="s">
        <v>123</v>
      </c>
      <c r="H111" s="5">
        <v>965149</v>
      </c>
      <c r="I111" s="10" t="s">
        <v>56</v>
      </c>
      <c r="J111" s="5">
        <v>1</v>
      </c>
      <c r="K111" s="5">
        <v>1</v>
      </c>
      <c r="L111" s="11"/>
    </row>
    <row r="112" spans="2:12" s="1" customFormat="1" ht="165.95" customHeight="1" x14ac:dyDescent="0.2">
      <c r="B112" s="5">
        <v>101</v>
      </c>
      <c r="C112" s="65" t="s">
        <v>13</v>
      </c>
      <c r="D112" s="65"/>
      <c r="E112" s="64" t="str">
        <f>HYPERLINK("http://7flowers-decor.ru/upload/1c_catalog/import_files/4606500549351.jpg")</f>
        <v>http://7flowers-decor.ru/upload/1c_catalog/import_files/4606500549351.jpg</v>
      </c>
      <c r="F112" s="5">
        <v>4606500549351</v>
      </c>
      <c r="G112" s="8" t="s">
        <v>124</v>
      </c>
      <c r="H112" s="5">
        <v>278816</v>
      </c>
      <c r="I112" s="10" t="s">
        <v>49</v>
      </c>
      <c r="J112" s="5">
        <v>1</v>
      </c>
      <c r="K112" s="5">
        <v>1</v>
      </c>
      <c r="L112" s="11"/>
    </row>
    <row r="113" spans="2:12" s="1" customFormat="1" ht="165.95" customHeight="1" x14ac:dyDescent="0.2">
      <c r="B113" s="5">
        <v>102</v>
      </c>
      <c r="C113" s="65" t="s">
        <v>13</v>
      </c>
      <c r="D113" s="65"/>
      <c r="E113" s="64" t="str">
        <f>HYPERLINK("http://7flowers-decor.ru/upload/1c_catalog/import_files/4606500549368.jpg")</f>
        <v>http://7flowers-decor.ru/upload/1c_catalog/import_files/4606500549368.jpg</v>
      </c>
      <c r="F113" s="5">
        <v>4606500549368</v>
      </c>
      <c r="G113" s="8" t="s">
        <v>125</v>
      </c>
      <c r="H113" s="5">
        <v>278816</v>
      </c>
      <c r="I113" s="10" t="s">
        <v>49</v>
      </c>
      <c r="J113" s="5">
        <v>1</v>
      </c>
      <c r="K113" s="5">
        <v>1</v>
      </c>
      <c r="L113" s="11"/>
    </row>
    <row r="114" spans="2:12" s="1" customFormat="1" ht="165.95" customHeight="1" x14ac:dyDescent="0.2">
      <c r="B114" s="5">
        <v>103</v>
      </c>
      <c r="C114" s="65" t="s">
        <v>13</v>
      </c>
      <c r="D114" s="65"/>
      <c r="E114" s="64" t="str">
        <f>HYPERLINK("http://7flowers-decor.ru/upload/1c_catalog/import_files/4606500549375.jpg")</f>
        <v>http://7flowers-decor.ru/upload/1c_catalog/import_files/4606500549375.jpg</v>
      </c>
      <c r="F114" s="5">
        <v>4606500549375</v>
      </c>
      <c r="G114" s="8" t="s">
        <v>126</v>
      </c>
      <c r="H114" s="5">
        <v>278816</v>
      </c>
      <c r="I114" s="10" t="s">
        <v>49</v>
      </c>
      <c r="J114" s="5">
        <v>1</v>
      </c>
      <c r="K114" s="5">
        <v>1</v>
      </c>
      <c r="L114" s="11"/>
    </row>
    <row r="115" spans="2:12" s="1" customFormat="1" ht="165.95" customHeight="1" x14ac:dyDescent="0.2">
      <c r="B115" s="5">
        <v>104</v>
      </c>
      <c r="C115" s="65" t="s">
        <v>13</v>
      </c>
      <c r="D115" s="65"/>
      <c r="E115" s="64" t="str">
        <f>HYPERLINK("http://7flowers-decor.ru/upload/1c_catalog/import_files/4606500549382.jpg")</f>
        <v>http://7flowers-decor.ru/upload/1c_catalog/import_files/4606500549382.jpg</v>
      </c>
      <c r="F115" s="5">
        <v>4606500549382</v>
      </c>
      <c r="G115" s="8" t="s">
        <v>127</v>
      </c>
      <c r="H115" s="5">
        <v>278816</v>
      </c>
      <c r="I115" s="10" t="s">
        <v>49</v>
      </c>
      <c r="J115" s="5">
        <v>1</v>
      </c>
      <c r="K115" s="5">
        <v>1</v>
      </c>
      <c r="L115" s="11"/>
    </row>
    <row r="116" spans="2:12" s="1" customFormat="1" ht="165.95" customHeight="1" x14ac:dyDescent="0.2">
      <c r="B116" s="5">
        <v>105</v>
      </c>
      <c r="C116" s="65" t="s">
        <v>13</v>
      </c>
      <c r="D116" s="65"/>
      <c r="E116" s="64" t="str">
        <f>HYPERLINK("http://7flowers-decor.ru/upload/1c_catalog/import_files/4606500549399.jpg")</f>
        <v>http://7flowers-decor.ru/upload/1c_catalog/import_files/4606500549399.jpg</v>
      </c>
      <c r="F116" s="5">
        <v>4606500549399</v>
      </c>
      <c r="G116" s="8" t="s">
        <v>128</v>
      </c>
      <c r="H116" s="5">
        <v>965020</v>
      </c>
      <c r="I116" s="10" t="s">
        <v>129</v>
      </c>
      <c r="J116" s="5">
        <v>1</v>
      </c>
      <c r="K116" s="5">
        <v>1</v>
      </c>
      <c r="L116" s="11"/>
    </row>
    <row r="117" spans="2:12" s="1" customFormat="1" ht="165.95" customHeight="1" x14ac:dyDescent="0.2">
      <c r="B117" s="5">
        <v>106</v>
      </c>
      <c r="C117" s="65" t="s">
        <v>13</v>
      </c>
      <c r="D117" s="65"/>
      <c r="E117" s="64" t="str">
        <f>HYPERLINK("http://7flowers-decor.ru/upload/1c_catalog/import_files/4606500549405.jpg")</f>
        <v>http://7flowers-decor.ru/upload/1c_catalog/import_files/4606500549405.jpg</v>
      </c>
      <c r="F117" s="5">
        <v>4606500549405</v>
      </c>
      <c r="G117" s="8" t="s">
        <v>130</v>
      </c>
      <c r="H117" s="5">
        <v>965023</v>
      </c>
      <c r="I117" s="10" t="s">
        <v>129</v>
      </c>
      <c r="J117" s="5">
        <v>1</v>
      </c>
      <c r="K117" s="5">
        <v>1</v>
      </c>
      <c r="L117" s="11"/>
    </row>
    <row r="118" spans="2:12" s="1" customFormat="1" ht="165.95" customHeight="1" x14ac:dyDescent="0.2">
      <c r="B118" s="5">
        <v>107</v>
      </c>
      <c r="C118" s="65" t="s">
        <v>13</v>
      </c>
      <c r="D118" s="65"/>
      <c r="E118" s="64" t="str">
        <f>HYPERLINK("http://7flowers-decor.ru/upload/1c_catalog/import_files/4606500549412.jpg")</f>
        <v>http://7flowers-decor.ru/upload/1c_catalog/import_files/4606500549412.jpg</v>
      </c>
      <c r="F118" s="5">
        <v>4606500549412</v>
      </c>
      <c r="G118" s="8" t="s">
        <v>131</v>
      </c>
      <c r="H118" s="5">
        <v>965026</v>
      </c>
      <c r="I118" s="10" t="s">
        <v>129</v>
      </c>
      <c r="J118" s="5">
        <v>1</v>
      </c>
      <c r="K118" s="5">
        <v>1</v>
      </c>
      <c r="L118" s="11"/>
    </row>
    <row r="119" spans="2:12" s="1" customFormat="1" ht="165.95" customHeight="1" x14ac:dyDescent="0.2">
      <c r="B119" s="5">
        <v>108</v>
      </c>
      <c r="C119" s="65" t="s">
        <v>13</v>
      </c>
      <c r="D119" s="65"/>
      <c r="E119" s="64" t="str">
        <f>HYPERLINK("http://7flowers-decor.ru/upload/1c_catalog/import_files/4606500549429.jpg")</f>
        <v>http://7flowers-decor.ru/upload/1c_catalog/import_files/4606500549429.jpg</v>
      </c>
      <c r="F119" s="5">
        <v>4606500549429</v>
      </c>
      <c r="G119" s="8" t="s">
        <v>132</v>
      </c>
      <c r="H119" s="5">
        <v>965029</v>
      </c>
      <c r="I119" s="10" t="s">
        <v>129</v>
      </c>
      <c r="J119" s="5">
        <v>1</v>
      </c>
      <c r="K119" s="5">
        <v>1</v>
      </c>
      <c r="L119" s="11"/>
    </row>
    <row r="120" spans="2:12" s="1" customFormat="1" ht="165.95" customHeight="1" x14ac:dyDescent="0.2">
      <c r="B120" s="5">
        <v>109</v>
      </c>
      <c r="C120" s="65" t="s">
        <v>13</v>
      </c>
      <c r="D120" s="65"/>
      <c r="E120" s="64" t="str">
        <f>HYPERLINK("http://7flowers-decor.ru/upload/1c_catalog/import_files/8710379704097.jpg")</f>
        <v>http://7flowers-decor.ru/upload/1c_catalog/import_files/8710379704097.jpg</v>
      </c>
      <c r="F120" s="5">
        <v>8710379704097</v>
      </c>
      <c r="G120" s="8" t="s">
        <v>133</v>
      </c>
      <c r="H120" s="5">
        <v>966806</v>
      </c>
      <c r="I120" s="10" t="s">
        <v>90</v>
      </c>
      <c r="J120" s="5">
        <v>1</v>
      </c>
      <c r="K120" s="5">
        <v>1</v>
      </c>
      <c r="L120" s="11"/>
    </row>
    <row r="121" spans="2:12" s="1" customFormat="1" ht="165.95" customHeight="1" x14ac:dyDescent="0.2">
      <c r="B121" s="5">
        <v>110</v>
      </c>
      <c r="C121" s="65" t="s">
        <v>13</v>
      </c>
      <c r="D121" s="65"/>
      <c r="E121" s="64" t="str">
        <f>HYPERLINK("http://7flowers-decor.ru/upload/1c_catalog/import_files/8710379704080.jpg")</f>
        <v>http://7flowers-decor.ru/upload/1c_catalog/import_files/8710379704080.jpg</v>
      </c>
      <c r="F121" s="5">
        <v>8710379704080</v>
      </c>
      <c r="G121" s="8" t="s">
        <v>134</v>
      </c>
      <c r="H121" s="5">
        <v>966806</v>
      </c>
      <c r="I121" s="10" t="s">
        <v>90</v>
      </c>
      <c r="J121" s="5">
        <v>1</v>
      </c>
      <c r="K121" s="5">
        <v>1</v>
      </c>
      <c r="L121" s="11"/>
    </row>
    <row r="122" spans="2:12" s="1" customFormat="1" ht="165.95" customHeight="1" x14ac:dyDescent="0.2">
      <c r="B122" s="5">
        <v>111</v>
      </c>
      <c r="C122" s="65" t="s">
        <v>13</v>
      </c>
      <c r="D122" s="65"/>
      <c r="E122" s="64" t="str">
        <f>HYPERLINK("http://7flowers-decor.ru/upload/1c_catalog/import_files/8710379668184.jpg")</f>
        <v>http://7flowers-decor.ru/upload/1c_catalog/import_files/8710379668184.jpg</v>
      </c>
      <c r="F122" s="5">
        <v>8710379668184</v>
      </c>
      <c r="G122" s="8" t="s">
        <v>135</v>
      </c>
      <c r="H122" s="5">
        <v>966806</v>
      </c>
      <c r="I122" s="10" t="s">
        <v>90</v>
      </c>
      <c r="J122" s="5">
        <v>1</v>
      </c>
      <c r="K122" s="5">
        <v>1</v>
      </c>
      <c r="L122" s="11"/>
    </row>
    <row r="123" spans="2:12" s="1" customFormat="1" ht="165.95" customHeight="1" x14ac:dyDescent="0.2">
      <c r="B123" s="5">
        <v>112</v>
      </c>
      <c r="C123" s="65" t="s">
        <v>13</v>
      </c>
      <c r="D123" s="65"/>
      <c r="E123" s="64" t="str">
        <f>HYPERLINK("http://7flowers-decor.ru/upload/1c_catalog/import_files/8710379668061.jpg")</f>
        <v>http://7flowers-decor.ru/upload/1c_catalog/import_files/8710379668061.jpg</v>
      </c>
      <c r="F123" s="5">
        <v>8710379668061</v>
      </c>
      <c r="G123" s="8" t="s">
        <v>136</v>
      </c>
      <c r="H123" s="5">
        <v>966806</v>
      </c>
      <c r="I123" s="10" t="s">
        <v>90</v>
      </c>
      <c r="J123" s="5">
        <v>1</v>
      </c>
      <c r="K123" s="5">
        <v>1</v>
      </c>
      <c r="L123" s="11"/>
    </row>
    <row r="124" spans="2:12" s="1" customFormat="1" ht="165.95" customHeight="1" x14ac:dyDescent="0.2">
      <c r="B124" s="5">
        <v>113</v>
      </c>
      <c r="C124" s="65" t="s">
        <v>13</v>
      </c>
      <c r="D124" s="65"/>
      <c r="E124" s="64" t="str">
        <f>HYPERLINK("http://7flowers-decor.ru/upload/1c_catalog/import_files/8710379704141.jpg")</f>
        <v>http://7flowers-decor.ru/upload/1c_catalog/import_files/8710379704141.jpg</v>
      </c>
      <c r="F124" s="5">
        <v>8710379704141</v>
      </c>
      <c r="G124" s="8" t="s">
        <v>137</v>
      </c>
      <c r="H124" s="5">
        <v>965098</v>
      </c>
      <c r="I124" s="10" t="s">
        <v>90</v>
      </c>
      <c r="J124" s="5">
        <v>1</v>
      </c>
      <c r="K124" s="5">
        <v>1</v>
      </c>
      <c r="L124" s="11"/>
    </row>
    <row r="125" spans="2:12" s="1" customFormat="1" ht="165.95" customHeight="1" x14ac:dyDescent="0.2">
      <c r="B125" s="5">
        <v>114</v>
      </c>
      <c r="C125" s="65" t="s">
        <v>13</v>
      </c>
      <c r="D125" s="65"/>
      <c r="E125" s="64" t="str">
        <f>HYPERLINK("http://7flowers-decor.ru/upload/1c_catalog/import_files/8710379650981.jpg")</f>
        <v>http://7flowers-decor.ru/upload/1c_catalog/import_files/8710379650981.jpg</v>
      </c>
      <c r="F125" s="5">
        <v>8710379650981</v>
      </c>
      <c r="G125" s="8" t="s">
        <v>138</v>
      </c>
      <c r="H125" s="5">
        <v>965098</v>
      </c>
      <c r="I125" s="10" t="s">
        <v>90</v>
      </c>
      <c r="J125" s="5">
        <v>1</v>
      </c>
      <c r="K125" s="5">
        <v>1</v>
      </c>
      <c r="L125" s="11"/>
    </row>
    <row r="126" spans="2:12" s="1" customFormat="1" ht="165.95" customHeight="1" x14ac:dyDescent="0.2">
      <c r="B126" s="5">
        <v>115</v>
      </c>
      <c r="C126" s="65" t="s">
        <v>13</v>
      </c>
      <c r="D126" s="65"/>
      <c r="E126" s="64" t="str">
        <f>HYPERLINK("http://7flowers-decor.ru/upload/1c_catalog/import_files/8710379704219.jpg")</f>
        <v>http://7flowers-decor.ru/upload/1c_catalog/import_files/8710379704219.jpg</v>
      </c>
      <c r="F126" s="5">
        <v>8710379704219</v>
      </c>
      <c r="G126" s="8" t="s">
        <v>139</v>
      </c>
      <c r="H126" s="5">
        <v>965104</v>
      </c>
      <c r="I126" s="10" t="s">
        <v>90</v>
      </c>
      <c r="J126" s="5">
        <v>1</v>
      </c>
      <c r="K126" s="5">
        <v>1</v>
      </c>
      <c r="L126" s="11"/>
    </row>
    <row r="127" spans="2:12" s="1" customFormat="1" ht="165.95" customHeight="1" x14ac:dyDescent="0.2">
      <c r="B127" s="5">
        <v>116</v>
      </c>
      <c r="C127" s="65" t="s">
        <v>13</v>
      </c>
      <c r="D127" s="65"/>
      <c r="E127" s="64" t="str">
        <f>HYPERLINK("http://7flowers-decor.ru/upload/1c_catalog/import_files/8710379704202.jpg")</f>
        <v>http://7flowers-decor.ru/upload/1c_catalog/import_files/8710379704202.jpg</v>
      </c>
      <c r="F127" s="5">
        <v>8710379704202</v>
      </c>
      <c r="G127" s="8" t="s">
        <v>140</v>
      </c>
      <c r="H127" s="5">
        <v>965104</v>
      </c>
      <c r="I127" s="10" t="s">
        <v>90</v>
      </c>
      <c r="J127" s="5">
        <v>1</v>
      </c>
      <c r="K127" s="5">
        <v>1</v>
      </c>
      <c r="L127" s="11"/>
    </row>
    <row r="128" spans="2:12" s="1" customFormat="1" ht="165.95" customHeight="1" x14ac:dyDescent="0.2">
      <c r="B128" s="5">
        <v>117</v>
      </c>
      <c r="C128" s="65" t="s">
        <v>13</v>
      </c>
      <c r="D128" s="65"/>
      <c r="E128" s="64" t="str">
        <f>HYPERLINK("http://7flowers-decor.ru/upload/1c_catalog/import_files/8710379668122.jpg")</f>
        <v>http://7flowers-decor.ru/upload/1c_catalog/import_files/8710379668122.jpg</v>
      </c>
      <c r="F128" s="5">
        <v>8710379668122</v>
      </c>
      <c r="G128" s="8" t="s">
        <v>141</v>
      </c>
      <c r="H128" s="5">
        <v>965104</v>
      </c>
      <c r="I128" s="10" t="s">
        <v>90</v>
      </c>
      <c r="J128" s="5">
        <v>1</v>
      </c>
      <c r="K128" s="5">
        <v>1</v>
      </c>
      <c r="L128" s="11"/>
    </row>
    <row r="129" spans="2:12" s="1" customFormat="1" ht="165.95" customHeight="1" x14ac:dyDescent="0.2">
      <c r="B129" s="5">
        <v>118</v>
      </c>
      <c r="C129" s="65" t="s">
        <v>13</v>
      </c>
      <c r="D129" s="65"/>
      <c r="E129" s="64" t="str">
        <f>HYPERLINK("http://7flowers-decor.ru/upload/1c_catalog/import_files/8710379651049.jpg")</f>
        <v>http://7flowers-decor.ru/upload/1c_catalog/import_files/8710379651049.jpg</v>
      </c>
      <c r="F129" s="5">
        <v>8710379651049</v>
      </c>
      <c r="G129" s="8" t="s">
        <v>142</v>
      </c>
      <c r="H129" s="5">
        <v>965104</v>
      </c>
      <c r="I129" s="10" t="s">
        <v>90</v>
      </c>
      <c r="J129" s="5">
        <v>1</v>
      </c>
      <c r="K129" s="5">
        <v>1</v>
      </c>
      <c r="L129" s="11"/>
    </row>
    <row r="130" spans="2:12" s="1" customFormat="1" ht="165.95" customHeight="1" x14ac:dyDescent="0.2">
      <c r="B130" s="5">
        <v>119</v>
      </c>
      <c r="C130" s="65" t="s">
        <v>13</v>
      </c>
      <c r="D130" s="65"/>
      <c r="E130" s="64" t="str">
        <f>HYPERLINK("http://7flowers-decor.ru/upload/1c_catalog/import_files/8710379704264.jpg")</f>
        <v>http://7flowers-decor.ru/upload/1c_catalog/import_files/8710379704264.jpg</v>
      </c>
      <c r="F130" s="5">
        <v>8710379704264</v>
      </c>
      <c r="G130" s="8" t="s">
        <v>143</v>
      </c>
      <c r="H130" s="5">
        <v>965107</v>
      </c>
      <c r="I130" s="10" t="s">
        <v>90</v>
      </c>
      <c r="J130" s="5">
        <v>1</v>
      </c>
      <c r="K130" s="5">
        <v>1</v>
      </c>
      <c r="L130" s="11"/>
    </row>
    <row r="131" spans="2:12" s="1" customFormat="1" ht="165.95" customHeight="1" x14ac:dyDescent="0.2">
      <c r="B131" s="5">
        <v>120</v>
      </c>
      <c r="C131" s="65" t="s">
        <v>13</v>
      </c>
      <c r="D131" s="65"/>
      <c r="E131" s="64" t="str">
        <f>HYPERLINK("http://7flowers-decor.ru/upload/1c_catalog/import_files/8710379651070.jpg")</f>
        <v>http://7flowers-decor.ru/upload/1c_catalog/import_files/8710379651070.jpg</v>
      </c>
      <c r="F131" s="5">
        <v>8710379651070</v>
      </c>
      <c r="G131" s="8" t="s">
        <v>144</v>
      </c>
      <c r="H131" s="5">
        <v>965107</v>
      </c>
      <c r="I131" s="10" t="s">
        <v>90</v>
      </c>
      <c r="J131" s="5">
        <v>1</v>
      </c>
      <c r="K131" s="5">
        <v>1</v>
      </c>
      <c r="L131" s="11"/>
    </row>
    <row r="132" spans="2:12" s="1" customFormat="1" ht="165.95" customHeight="1" x14ac:dyDescent="0.2">
      <c r="B132" s="5">
        <v>121</v>
      </c>
      <c r="C132" s="65" t="s">
        <v>13</v>
      </c>
      <c r="D132" s="65"/>
      <c r="E132" s="64" t="str">
        <f>HYPERLINK("http://7flowers-decor.ru/upload/1c_catalog/import_files/8710379704295.jpg")</f>
        <v>http://7flowers-decor.ru/upload/1c_catalog/import_files/8710379704295.jpg</v>
      </c>
      <c r="F132" s="5">
        <v>8710379704295</v>
      </c>
      <c r="G132" s="8" t="s">
        <v>145</v>
      </c>
      <c r="H132" s="5">
        <v>966815</v>
      </c>
      <c r="I132" s="10" t="s">
        <v>90</v>
      </c>
      <c r="J132" s="5">
        <v>1</v>
      </c>
      <c r="K132" s="5">
        <v>1</v>
      </c>
      <c r="L132" s="11"/>
    </row>
    <row r="133" spans="2:12" s="1" customFormat="1" ht="165.95" customHeight="1" x14ac:dyDescent="0.2">
      <c r="B133" s="5">
        <v>122</v>
      </c>
      <c r="C133" s="65" t="s">
        <v>13</v>
      </c>
      <c r="D133" s="65"/>
      <c r="E133" s="64" t="str">
        <f>HYPERLINK("http://7flowers-decor.ru/upload/1c_catalog/import_files/8710379668153.jpg")</f>
        <v>http://7flowers-decor.ru/upload/1c_catalog/import_files/8710379668153.jpg</v>
      </c>
      <c r="F133" s="5">
        <v>8710379668153</v>
      </c>
      <c r="G133" s="8" t="s">
        <v>146</v>
      </c>
      <c r="H133" s="5">
        <v>966815</v>
      </c>
      <c r="I133" s="10" t="s">
        <v>90</v>
      </c>
      <c r="J133" s="5">
        <v>1</v>
      </c>
      <c r="K133" s="5">
        <v>1</v>
      </c>
      <c r="L133" s="11"/>
    </row>
    <row r="134" spans="2:12" s="1" customFormat="1" ht="165.95" customHeight="1" x14ac:dyDescent="0.2">
      <c r="B134" s="5">
        <v>123</v>
      </c>
      <c r="C134" s="65" t="s">
        <v>13</v>
      </c>
      <c r="D134" s="65"/>
      <c r="E134" s="64" t="str">
        <f>HYPERLINK("http://7flowers-decor.ru/upload/1c_catalog/import_files/8710379671627.jpg")</f>
        <v>http://7flowers-decor.ru/upload/1c_catalog/import_files/8710379671627.jpg</v>
      </c>
      <c r="F134" s="5">
        <v>8710379671627</v>
      </c>
      <c r="G134" s="8" t="s">
        <v>147</v>
      </c>
      <c r="H134" s="5">
        <v>967162</v>
      </c>
      <c r="I134" s="10" t="s">
        <v>56</v>
      </c>
      <c r="J134" s="5">
        <v>1</v>
      </c>
      <c r="K134" s="5">
        <v>1</v>
      </c>
      <c r="L134" s="11"/>
    </row>
    <row r="135" spans="2:12" s="1" customFormat="1" ht="165.95" customHeight="1" x14ac:dyDescent="0.2">
      <c r="B135" s="5">
        <v>124</v>
      </c>
      <c r="C135" s="65" t="s">
        <v>13</v>
      </c>
      <c r="D135" s="65"/>
      <c r="E135" s="7"/>
      <c r="F135" s="5">
        <v>5500072630037</v>
      </c>
      <c r="G135" s="8" t="s">
        <v>148</v>
      </c>
      <c r="H135" s="21">
        <v>6</v>
      </c>
      <c r="I135" s="10" t="s">
        <v>24</v>
      </c>
      <c r="J135" s="5">
        <v>1</v>
      </c>
      <c r="K135" s="5">
        <v>1</v>
      </c>
      <c r="L135" s="11"/>
    </row>
    <row r="136" spans="2:12" s="1" customFormat="1" ht="165.95" customHeight="1" x14ac:dyDescent="0.2">
      <c r="B136" s="5">
        <v>125</v>
      </c>
      <c r="C136" s="65" t="s">
        <v>13</v>
      </c>
      <c r="D136" s="65"/>
      <c r="E136" s="7"/>
      <c r="F136" s="5">
        <v>4033083250327</v>
      </c>
      <c r="G136" s="8" t="s">
        <v>149</v>
      </c>
      <c r="H136" s="5">
        <v>53375</v>
      </c>
      <c r="I136" s="10" t="s">
        <v>49</v>
      </c>
      <c r="J136" s="5">
        <v>1</v>
      </c>
      <c r="K136" s="5">
        <v>1</v>
      </c>
      <c r="L136" s="11"/>
    </row>
    <row r="137" spans="2:12" s="1" customFormat="1" ht="165.95" customHeight="1" x14ac:dyDescent="0.2">
      <c r="B137" s="5">
        <v>126</v>
      </c>
      <c r="C137" s="65" t="s">
        <v>13</v>
      </c>
      <c r="D137" s="65"/>
      <c r="E137" s="64" t="str">
        <f>HYPERLINK("http://7flowers-decor.ru/upload/1c_catalog/import_files/4033083250426.jpg")</f>
        <v>http://7flowers-decor.ru/upload/1c_catalog/import_files/4033083250426.jpg</v>
      </c>
      <c r="F137" s="5">
        <v>4033083250426</v>
      </c>
      <c r="G137" s="8" t="s">
        <v>150</v>
      </c>
      <c r="H137" s="5">
        <v>53376</v>
      </c>
      <c r="I137" s="10" t="s">
        <v>49</v>
      </c>
      <c r="J137" s="5">
        <v>1</v>
      </c>
      <c r="K137" s="5">
        <v>1</v>
      </c>
      <c r="L137" s="11"/>
    </row>
    <row r="138" spans="2:12" s="1" customFormat="1" ht="165.95" customHeight="1" x14ac:dyDescent="0.2">
      <c r="B138" s="5">
        <v>127</v>
      </c>
      <c r="C138" s="65" t="s">
        <v>13</v>
      </c>
      <c r="D138" s="65"/>
      <c r="E138" s="64" t="str">
        <f>HYPERLINK("http://7flowers-decor.ru/upload/1c_catalog/import_files/4033083250518.jpg")</f>
        <v>http://7flowers-decor.ru/upload/1c_catalog/import_files/4033083250518.jpg</v>
      </c>
      <c r="F138" s="5">
        <v>4033083250518</v>
      </c>
      <c r="G138" s="8" t="s">
        <v>149</v>
      </c>
      <c r="H138" s="5">
        <v>53379</v>
      </c>
      <c r="I138" s="10" t="s">
        <v>56</v>
      </c>
      <c r="J138" s="5">
        <v>1</v>
      </c>
      <c r="K138" s="5">
        <v>1</v>
      </c>
      <c r="L138" s="11"/>
    </row>
    <row r="139" spans="2:12" s="1" customFormat="1" ht="165.95" customHeight="1" x14ac:dyDescent="0.2">
      <c r="B139" s="5">
        <v>128</v>
      </c>
      <c r="C139" s="65" t="s">
        <v>13</v>
      </c>
      <c r="D139" s="65"/>
      <c r="E139" s="64" t="str">
        <f>HYPERLINK("http://7flowers-decor.ru/upload/1c_catalog/import_files/4033083250419.jpg")</f>
        <v>http://7flowers-decor.ru/upload/1c_catalog/import_files/4033083250419.jpg</v>
      </c>
      <c r="F139" s="5">
        <v>4033083250419</v>
      </c>
      <c r="G139" s="8" t="s">
        <v>150</v>
      </c>
      <c r="H139" s="5">
        <v>53380</v>
      </c>
      <c r="I139" s="10" t="s">
        <v>56</v>
      </c>
      <c r="J139" s="5">
        <v>1</v>
      </c>
      <c r="K139" s="5">
        <v>1</v>
      </c>
      <c r="L139" s="11"/>
    </row>
    <row r="140" spans="2:12" s="1" customFormat="1" ht="165.95" customHeight="1" x14ac:dyDescent="0.2">
      <c r="B140" s="5">
        <v>129</v>
      </c>
      <c r="C140" s="65" t="s">
        <v>13</v>
      </c>
      <c r="D140" s="65"/>
      <c r="E140" s="64" t="str">
        <f>HYPERLINK("http://7flowers-decor.ru/upload/1c_catalog/import_files/4033083250334.jpg")</f>
        <v>http://7flowers-decor.ru/upload/1c_catalog/import_files/4033083250334.jpg</v>
      </c>
      <c r="F140" s="5">
        <v>4033083250334</v>
      </c>
      <c r="G140" s="8" t="s">
        <v>149</v>
      </c>
      <c r="H140" s="5">
        <v>53383</v>
      </c>
      <c r="I140" s="10" t="s">
        <v>90</v>
      </c>
      <c r="J140" s="5">
        <v>1</v>
      </c>
      <c r="K140" s="5">
        <v>1</v>
      </c>
      <c r="L140" s="11"/>
    </row>
    <row r="141" spans="2:12" s="1" customFormat="1" ht="165.95" customHeight="1" x14ac:dyDescent="0.2">
      <c r="B141" s="5">
        <v>130</v>
      </c>
      <c r="C141" s="65" t="s">
        <v>13</v>
      </c>
      <c r="D141" s="65"/>
      <c r="E141" s="64" t="str">
        <f>HYPERLINK("http://7flowers-decor.ru/upload/1c_catalog/import_files/4033083250433.jpg")</f>
        <v>http://7flowers-decor.ru/upload/1c_catalog/import_files/4033083250433.jpg</v>
      </c>
      <c r="F141" s="5">
        <v>4033083250433</v>
      </c>
      <c r="G141" s="8" t="s">
        <v>150</v>
      </c>
      <c r="H141" s="5">
        <v>53384</v>
      </c>
      <c r="I141" s="10" t="s">
        <v>90</v>
      </c>
      <c r="J141" s="5">
        <v>1</v>
      </c>
      <c r="K141" s="5">
        <v>1</v>
      </c>
      <c r="L141" s="11"/>
    </row>
    <row r="142" spans="2:12" s="1" customFormat="1" ht="165.95" customHeight="1" x14ac:dyDescent="0.2">
      <c r="B142" s="5">
        <v>131</v>
      </c>
      <c r="C142" s="65" t="s">
        <v>13</v>
      </c>
      <c r="D142" s="65"/>
      <c r="E142" s="64" t="str">
        <f>HYPERLINK("http://7flowers-decor.ru/upload/1c_catalog/import_files/4033083553664.jpg")</f>
        <v>http://7flowers-decor.ru/upload/1c_catalog/import_files/4033083553664.jpg</v>
      </c>
      <c r="F142" s="5">
        <v>4033083553664</v>
      </c>
      <c r="G142" s="8" t="s">
        <v>151</v>
      </c>
      <c r="H142" s="5">
        <v>55366</v>
      </c>
      <c r="I142" s="10" t="s">
        <v>49</v>
      </c>
      <c r="J142" s="5">
        <v>1</v>
      </c>
      <c r="K142" s="5">
        <v>1</v>
      </c>
      <c r="L142" s="11"/>
    </row>
    <row r="143" spans="2:12" s="1" customFormat="1" ht="165.95" customHeight="1" x14ac:dyDescent="0.2">
      <c r="B143" s="5">
        <v>132</v>
      </c>
      <c r="C143" s="65" t="s">
        <v>13</v>
      </c>
      <c r="D143" s="65"/>
      <c r="E143" s="64" t="str">
        <f>HYPERLINK("http://7flowers-decor.ru/upload/1c_catalog/import_files/4033083553671.jpg")</f>
        <v>http://7flowers-decor.ru/upload/1c_catalog/import_files/4033083553671.jpg</v>
      </c>
      <c r="F143" s="5">
        <v>4033083553671</v>
      </c>
      <c r="G143" s="8" t="s">
        <v>151</v>
      </c>
      <c r="H143" s="5">
        <v>55367</v>
      </c>
      <c r="I143" s="10" t="s">
        <v>56</v>
      </c>
      <c r="J143" s="5">
        <v>1</v>
      </c>
      <c r="K143" s="5">
        <v>1</v>
      </c>
      <c r="L143" s="11"/>
    </row>
    <row r="144" spans="2:12" s="1" customFormat="1" ht="165.95" customHeight="1" x14ac:dyDescent="0.2">
      <c r="B144" s="5">
        <v>133</v>
      </c>
      <c r="C144" s="65" t="s">
        <v>13</v>
      </c>
      <c r="D144" s="65"/>
      <c r="E144" s="64" t="str">
        <f>HYPERLINK("http://7flowers-decor.ru/upload/1c_catalog/import_files/4033083553688.jpg")</f>
        <v>http://7flowers-decor.ru/upload/1c_catalog/import_files/4033083553688.jpg</v>
      </c>
      <c r="F144" s="5">
        <v>4033083553688</v>
      </c>
      <c r="G144" s="8" t="s">
        <v>151</v>
      </c>
      <c r="H144" s="5">
        <v>55368</v>
      </c>
      <c r="I144" s="10" t="s">
        <v>90</v>
      </c>
      <c r="J144" s="5">
        <v>1</v>
      </c>
      <c r="K144" s="5">
        <v>1</v>
      </c>
      <c r="L144" s="11"/>
    </row>
    <row r="145" spans="2:12" s="1" customFormat="1" ht="165.95" customHeight="1" x14ac:dyDescent="0.2">
      <c r="B145" s="5">
        <v>134</v>
      </c>
      <c r="C145" s="65" t="s">
        <v>13</v>
      </c>
      <c r="D145" s="65"/>
      <c r="E145" s="64" t="str">
        <f>HYPERLINK("http://7flowers-decor.ru/upload/1c_catalog/import_files/4033083553701.jpg")</f>
        <v>http://7flowers-decor.ru/upload/1c_catalog/import_files/4033083553701.jpg</v>
      </c>
      <c r="F145" s="5">
        <v>4033083553701</v>
      </c>
      <c r="G145" s="8" t="s">
        <v>152</v>
      </c>
      <c r="H145" s="5">
        <v>55370</v>
      </c>
      <c r="I145" s="10" t="s">
        <v>49</v>
      </c>
      <c r="J145" s="5">
        <v>1</v>
      </c>
      <c r="K145" s="5">
        <v>1</v>
      </c>
      <c r="L145" s="11"/>
    </row>
    <row r="146" spans="2:12" s="1" customFormat="1" ht="165.95" customHeight="1" x14ac:dyDescent="0.2">
      <c r="B146" s="5">
        <v>135</v>
      </c>
      <c r="C146" s="65" t="s">
        <v>13</v>
      </c>
      <c r="D146" s="65"/>
      <c r="E146" s="7"/>
      <c r="F146" s="5">
        <v>4033083553718</v>
      </c>
      <c r="G146" s="8" t="s">
        <v>152</v>
      </c>
      <c r="H146" s="5">
        <v>55371</v>
      </c>
      <c r="I146" s="10" t="s">
        <v>56</v>
      </c>
      <c r="J146" s="5">
        <v>1</v>
      </c>
      <c r="K146" s="5">
        <v>1</v>
      </c>
      <c r="L146" s="11"/>
    </row>
    <row r="147" spans="2:12" s="1" customFormat="1" ht="165.95" customHeight="1" x14ac:dyDescent="0.2">
      <c r="B147" s="5">
        <v>136</v>
      </c>
      <c r="C147" s="65" t="s">
        <v>13</v>
      </c>
      <c r="D147" s="65"/>
      <c r="E147" s="64" t="str">
        <f>HYPERLINK("http://7flowers-decor.ru/upload/1c_catalog/import_files/4033083553725.jpg")</f>
        <v>http://7flowers-decor.ru/upload/1c_catalog/import_files/4033083553725.jpg</v>
      </c>
      <c r="F147" s="5">
        <v>4033083553725</v>
      </c>
      <c r="G147" s="8" t="s">
        <v>152</v>
      </c>
      <c r="H147" s="5">
        <v>55372</v>
      </c>
      <c r="I147" s="10" t="s">
        <v>90</v>
      </c>
      <c r="J147" s="5">
        <v>1</v>
      </c>
      <c r="K147" s="5">
        <v>1</v>
      </c>
      <c r="L147" s="11"/>
    </row>
    <row r="148" spans="2:12" s="1" customFormat="1" ht="165.95" customHeight="1" x14ac:dyDescent="0.2">
      <c r="B148" s="5">
        <v>137</v>
      </c>
      <c r="C148" s="65" t="s">
        <v>13</v>
      </c>
      <c r="D148" s="65"/>
      <c r="E148" s="7"/>
      <c r="F148" s="5">
        <v>4033083542620</v>
      </c>
      <c r="G148" s="8" t="s">
        <v>153</v>
      </c>
      <c r="H148" s="5">
        <v>54262</v>
      </c>
      <c r="I148" s="10" t="s">
        <v>49</v>
      </c>
      <c r="J148" s="5">
        <v>1</v>
      </c>
      <c r="K148" s="5">
        <v>1</v>
      </c>
      <c r="L148" s="11"/>
    </row>
    <row r="149" spans="2:12" s="1" customFormat="1" ht="165.95" customHeight="1" x14ac:dyDescent="0.2">
      <c r="B149" s="5">
        <v>138</v>
      </c>
      <c r="C149" s="65" t="s">
        <v>13</v>
      </c>
      <c r="D149" s="65"/>
      <c r="E149" s="7"/>
      <c r="F149" s="5">
        <v>4033083542651</v>
      </c>
      <c r="G149" s="8" t="s">
        <v>153</v>
      </c>
      <c r="H149" s="5">
        <v>54265</v>
      </c>
      <c r="I149" s="10" t="s">
        <v>56</v>
      </c>
      <c r="J149" s="5">
        <v>1</v>
      </c>
      <c r="K149" s="5">
        <v>1</v>
      </c>
      <c r="L149" s="11"/>
    </row>
    <row r="150" spans="2:12" s="1" customFormat="1" ht="165.95" customHeight="1" x14ac:dyDescent="0.2">
      <c r="B150" s="5">
        <v>139</v>
      </c>
      <c r="C150" s="65" t="s">
        <v>13</v>
      </c>
      <c r="D150" s="65"/>
      <c r="E150" s="7"/>
      <c r="F150" s="5">
        <v>4033083542682</v>
      </c>
      <c r="G150" s="8" t="s">
        <v>153</v>
      </c>
      <c r="H150" s="5">
        <v>54268</v>
      </c>
      <c r="I150" s="10" t="s">
        <v>90</v>
      </c>
      <c r="J150" s="5">
        <v>1</v>
      </c>
      <c r="K150" s="5">
        <v>1</v>
      </c>
      <c r="L150" s="11"/>
    </row>
    <row r="151" spans="2:12" s="1" customFormat="1" ht="165.95" customHeight="1" x14ac:dyDescent="0.2">
      <c r="B151" s="5">
        <v>140</v>
      </c>
      <c r="C151" s="65" t="s">
        <v>13</v>
      </c>
      <c r="D151" s="65"/>
      <c r="E151" s="7"/>
      <c r="F151" s="5">
        <v>4033083553862</v>
      </c>
      <c r="G151" s="8" t="s">
        <v>154</v>
      </c>
      <c r="H151" s="5">
        <v>55386</v>
      </c>
      <c r="I151" s="10" t="s">
        <v>49</v>
      </c>
      <c r="J151" s="5">
        <v>1</v>
      </c>
      <c r="K151" s="5">
        <v>1</v>
      </c>
      <c r="L151" s="11"/>
    </row>
    <row r="152" spans="2:12" s="1" customFormat="1" ht="165.95" customHeight="1" x14ac:dyDescent="0.2">
      <c r="B152" s="5">
        <v>141</v>
      </c>
      <c r="C152" s="65" t="s">
        <v>13</v>
      </c>
      <c r="D152" s="65"/>
      <c r="E152" s="7"/>
      <c r="F152" s="5">
        <v>4033083553879</v>
      </c>
      <c r="G152" s="8" t="s">
        <v>155</v>
      </c>
      <c r="H152" s="5">
        <v>55387</v>
      </c>
      <c r="I152" s="10" t="s">
        <v>49</v>
      </c>
      <c r="J152" s="5">
        <v>1</v>
      </c>
      <c r="K152" s="5">
        <v>1</v>
      </c>
      <c r="L152" s="11"/>
    </row>
    <row r="153" spans="2:12" s="1" customFormat="1" ht="165.95" customHeight="1" x14ac:dyDescent="0.2">
      <c r="B153" s="5">
        <v>142</v>
      </c>
      <c r="C153" s="65" t="s">
        <v>13</v>
      </c>
      <c r="D153" s="65"/>
      <c r="E153" s="7"/>
      <c r="F153" s="5">
        <v>4033083553909</v>
      </c>
      <c r="G153" s="8" t="s">
        <v>154</v>
      </c>
      <c r="H153" s="5">
        <v>55390</v>
      </c>
      <c r="I153" s="10" t="s">
        <v>56</v>
      </c>
      <c r="J153" s="5">
        <v>1</v>
      </c>
      <c r="K153" s="5">
        <v>1</v>
      </c>
      <c r="L153" s="11"/>
    </row>
    <row r="154" spans="2:12" s="1" customFormat="1" ht="165.95" customHeight="1" x14ac:dyDescent="0.2">
      <c r="B154" s="5">
        <v>143</v>
      </c>
      <c r="C154" s="65" t="s">
        <v>13</v>
      </c>
      <c r="D154" s="65"/>
      <c r="E154" s="7"/>
      <c r="F154" s="5">
        <v>4033083553916</v>
      </c>
      <c r="G154" s="8" t="s">
        <v>155</v>
      </c>
      <c r="H154" s="5">
        <v>55391</v>
      </c>
      <c r="I154" s="10" t="s">
        <v>56</v>
      </c>
      <c r="J154" s="5">
        <v>1</v>
      </c>
      <c r="K154" s="5">
        <v>1</v>
      </c>
      <c r="L154" s="11"/>
    </row>
    <row r="155" spans="2:12" s="1" customFormat="1" ht="165.95" customHeight="1" x14ac:dyDescent="0.2">
      <c r="B155" s="5">
        <v>144</v>
      </c>
      <c r="C155" s="65" t="s">
        <v>13</v>
      </c>
      <c r="D155" s="65"/>
      <c r="E155" s="7"/>
      <c r="F155" s="5">
        <v>4033083603567</v>
      </c>
      <c r="G155" s="8" t="s">
        <v>156</v>
      </c>
      <c r="H155" s="5">
        <v>53397</v>
      </c>
      <c r="I155" s="10" t="s">
        <v>90</v>
      </c>
      <c r="J155" s="5">
        <v>1</v>
      </c>
      <c r="K155" s="5">
        <v>1</v>
      </c>
      <c r="L155" s="11"/>
    </row>
    <row r="156" spans="2:12" s="1" customFormat="1" ht="165.95" customHeight="1" x14ac:dyDescent="0.2">
      <c r="B156" s="5">
        <v>145</v>
      </c>
      <c r="C156" s="65" t="s">
        <v>13</v>
      </c>
      <c r="D156" s="65"/>
      <c r="E156" s="7"/>
      <c r="F156" s="5">
        <v>4033083603536</v>
      </c>
      <c r="G156" s="8" t="s">
        <v>156</v>
      </c>
      <c r="H156" s="5">
        <v>53400</v>
      </c>
      <c r="I156" s="10" t="s">
        <v>157</v>
      </c>
      <c r="J156" s="5">
        <v>1</v>
      </c>
      <c r="K156" s="5">
        <v>1</v>
      </c>
      <c r="L156" s="11"/>
    </row>
    <row r="157" spans="2:12" s="1" customFormat="1" ht="165.95" customHeight="1" x14ac:dyDescent="0.2">
      <c r="B157" s="5">
        <v>146</v>
      </c>
      <c r="C157" s="65" t="s">
        <v>13</v>
      </c>
      <c r="D157" s="65"/>
      <c r="E157" s="64" t="str">
        <f>HYPERLINK("http://7flowers-decor.ru/upload/1c_catalog/import_files/4033083382127.jpg")</f>
        <v>http://7flowers-decor.ru/upload/1c_catalog/import_files/4033083382127.jpg</v>
      </c>
      <c r="F157" s="5">
        <v>4033083382127</v>
      </c>
      <c r="G157" s="8" t="s">
        <v>158</v>
      </c>
      <c r="H157" s="5">
        <v>53364</v>
      </c>
      <c r="I157" s="10" t="s">
        <v>49</v>
      </c>
      <c r="J157" s="5">
        <v>1</v>
      </c>
      <c r="K157" s="5">
        <v>1</v>
      </c>
      <c r="L157" s="11"/>
    </row>
    <row r="158" spans="2:12" s="1" customFormat="1" ht="165.95" customHeight="1" x14ac:dyDescent="0.2">
      <c r="B158" s="5">
        <v>147</v>
      </c>
      <c r="C158" s="65" t="s">
        <v>13</v>
      </c>
      <c r="D158" s="65"/>
      <c r="E158" s="64" t="str">
        <f>HYPERLINK("http://7flowers-decor.ru/upload/1c_catalog/import_files/4033083382615.jpg")</f>
        <v>http://7flowers-decor.ru/upload/1c_catalog/import_files/4033083382615.jpg</v>
      </c>
      <c r="F158" s="5">
        <v>4033083382615</v>
      </c>
      <c r="G158" s="8" t="s">
        <v>158</v>
      </c>
      <c r="H158" s="5">
        <v>53367</v>
      </c>
      <c r="I158" s="10" t="s">
        <v>56</v>
      </c>
      <c r="J158" s="5">
        <v>1</v>
      </c>
      <c r="K158" s="5">
        <v>1</v>
      </c>
      <c r="L158" s="11"/>
    </row>
    <row r="159" spans="2:12" s="1" customFormat="1" ht="165.95" customHeight="1" x14ac:dyDescent="0.2">
      <c r="B159" s="5">
        <v>148</v>
      </c>
      <c r="C159" s="65" t="s">
        <v>13</v>
      </c>
      <c r="D159" s="65"/>
      <c r="E159" s="7"/>
      <c r="F159" s="5">
        <v>4033083490150</v>
      </c>
      <c r="G159" s="8" t="s">
        <v>159</v>
      </c>
      <c r="H159" s="5">
        <v>53061</v>
      </c>
      <c r="I159" s="10" t="s">
        <v>49</v>
      </c>
      <c r="J159" s="5">
        <v>1</v>
      </c>
      <c r="K159" s="5">
        <v>6</v>
      </c>
      <c r="L159" s="11"/>
    </row>
    <row r="160" spans="2:12" s="1" customFormat="1" ht="165.95" customHeight="1" x14ac:dyDescent="0.2">
      <c r="B160" s="5">
        <v>149</v>
      </c>
      <c r="C160" s="65" t="s">
        <v>13</v>
      </c>
      <c r="D160" s="65"/>
      <c r="E160" s="64" t="str">
        <f>HYPERLINK("http://7flowers-decor.ru/upload/1c_catalog/import_files/4033083532140.jpg")</f>
        <v>http://7flowers-decor.ru/upload/1c_catalog/import_files/4033083532140.jpg</v>
      </c>
      <c r="F160" s="5">
        <v>4033083532140</v>
      </c>
      <c r="G160" s="8" t="s">
        <v>160</v>
      </c>
      <c r="H160" s="5">
        <v>53062</v>
      </c>
      <c r="I160" s="10" t="s">
        <v>49</v>
      </c>
      <c r="J160" s="5">
        <v>1</v>
      </c>
      <c r="K160" s="5">
        <v>6</v>
      </c>
      <c r="L160" s="11"/>
    </row>
    <row r="161" spans="2:12" s="1" customFormat="1" ht="165.95" customHeight="1" x14ac:dyDescent="0.2">
      <c r="B161" s="5">
        <v>150</v>
      </c>
      <c r="C161" s="65" t="s">
        <v>13</v>
      </c>
      <c r="D161" s="65"/>
      <c r="E161" s="64" t="str">
        <f>HYPERLINK("http://7flowers-decor.ru/upload/1c_catalog/import_files/4033083325148.jpg")</f>
        <v>http://7flowers-decor.ru/upload/1c_catalog/import_files/4033083325148.jpg</v>
      </c>
      <c r="F161" s="5">
        <v>4033083325148</v>
      </c>
      <c r="G161" s="8" t="s">
        <v>160</v>
      </c>
      <c r="H161" s="5">
        <v>53067</v>
      </c>
      <c r="I161" s="10" t="s">
        <v>45</v>
      </c>
      <c r="J161" s="5">
        <v>1</v>
      </c>
      <c r="K161" s="5">
        <v>6</v>
      </c>
      <c r="L161" s="11"/>
    </row>
    <row r="162" spans="2:12" s="1" customFormat="1" ht="165.95" customHeight="1" x14ac:dyDescent="0.2">
      <c r="B162" s="5">
        <v>151</v>
      </c>
      <c r="C162" s="65" t="s">
        <v>13</v>
      </c>
      <c r="D162" s="65"/>
      <c r="E162" s="64" t="str">
        <f>HYPERLINK("http://7flowers-decor.ru/upload/1c_catalog/import_files/4033083542477.jpg")</f>
        <v>http://7flowers-decor.ru/upload/1c_catalog/import_files/4033083542477.jpg</v>
      </c>
      <c r="F162" s="5">
        <v>4033083542477</v>
      </c>
      <c r="G162" s="8" t="s">
        <v>161</v>
      </c>
      <c r="H162" s="5">
        <v>54247</v>
      </c>
      <c r="I162" s="10" t="s">
        <v>49</v>
      </c>
      <c r="J162" s="5">
        <v>1</v>
      </c>
      <c r="K162" s="5">
        <v>12</v>
      </c>
      <c r="L162" s="11"/>
    </row>
    <row r="163" spans="2:12" s="1" customFormat="1" ht="165.95" customHeight="1" x14ac:dyDescent="0.2">
      <c r="B163" s="5">
        <v>152</v>
      </c>
      <c r="C163" s="65" t="s">
        <v>13</v>
      </c>
      <c r="D163" s="65"/>
      <c r="E163" s="64" t="str">
        <f>HYPERLINK("http://7flowers-decor.ru/upload/1c_catalog/import_files/4033083542484.jpg")</f>
        <v>http://7flowers-decor.ru/upload/1c_catalog/import_files/4033083542484.jpg</v>
      </c>
      <c r="F163" s="5">
        <v>4033083542484</v>
      </c>
      <c r="G163" s="8" t="s">
        <v>161</v>
      </c>
      <c r="H163" s="5">
        <v>54248</v>
      </c>
      <c r="I163" s="10" t="s">
        <v>45</v>
      </c>
      <c r="J163" s="5">
        <v>1</v>
      </c>
      <c r="K163" s="5">
        <v>12</v>
      </c>
      <c r="L163" s="11"/>
    </row>
    <row r="164" spans="2:12" s="1" customFormat="1" ht="165.95" customHeight="1" x14ac:dyDescent="0.2">
      <c r="B164" s="5">
        <v>153</v>
      </c>
      <c r="C164" s="65" t="s">
        <v>13</v>
      </c>
      <c r="D164" s="65"/>
      <c r="E164" s="64" t="str">
        <f>HYPERLINK("http://7flowers-decor.ru/upload/1c_catalog/import_files/4033083542354.jpg")</f>
        <v>http://7flowers-decor.ru/upload/1c_catalog/import_files/4033083542354.jpg</v>
      </c>
      <c r="F164" s="5">
        <v>4033083542354</v>
      </c>
      <c r="G164" s="8" t="s">
        <v>162</v>
      </c>
      <c r="H164" s="5">
        <v>54235</v>
      </c>
      <c r="I164" s="10" t="s">
        <v>49</v>
      </c>
      <c r="J164" s="5">
        <v>1</v>
      </c>
      <c r="K164" s="5">
        <v>6</v>
      </c>
      <c r="L164" s="11"/>
    </row>
    <row r="165" spans="2:12" s="1" customFormat="1" ht="165.95" customHeight="1" x14ac:dyDescent="0.2">
      <c r="B165" s="5">
        <v>154</v>
      </c>
      <c r="C165" s="65" t="s">
        <v>13</v>
      </c>
      <c r="D165" s="65"/>
      <c r="E165" s="7"/>
      <c r="F165" s="5">
        <v>4033083542361</v>
      </c>
      <c r="G165" s="8" t="s">
        <v>163</v>
      </c>
      <c r="H165" s="5">
        <v>54236</v>
      </c>
      <c r="I165" s="10" t="s">
        <v>49</v>
      </c>
      <c r="J165" s="5">
        <v>1</v>
      </c>
      <c r="K165" s="5">
        <v>6</v>
      </c>
      <c r="L165" s="11"/>
    </row>
    <row r="166" spans="2:12" s="1" customFormat="1" ht="165.95" customHeight="1" x14ac:dyDescent="0.2">
      <c r="B166" s="5">
        <v>155</v>
      </c>
      <c r="C166" s="65" t="s">
        <v>13</v>
      </c>
      <c r="D166" s="65"/>
      <c r="E166" s="64" t="str">
        <f>HYPERLINK("http://7flowers-decor.ru/upload/1c_catalog/import_files/4033083542385.jpg")</f>
        <v>http://7flowers-decor.ru/upload/1c_catalog/import_files/4033083542385.jpg</v>
      </c>
      <c r="F166" s="5">
        <v>4033083542385</v>
      </c>
      <c r="G166" s="8" t="s">
        <v>162</v>
      </c>
      <c r="H166" s="5">
        <v>54238</v>
      </c>
      <c r="I166" s="10" t="s">
        <v>45</v>
      </c>
      <c r="J166" s="5">
        <v>1</v>
      </c>
      <c r="K166" s="5">
        <v>6</v>
      </c>
      <c r="L166" s="11"/>
    </row>
    <row r="167" spans="2:12" s="1" customFormat="1" ht="165.95" customHeight="1" x14ac:dyDescent="0.2">
      <c r="B167" s="5">
        <v>156</v>
      </c>
      <c r="C167" s="65" t="s">
        <v>13</v>
      </c>
      <c r="D167" s="65"/>
      <c r="E167" s="64" t="str">
        <f>HYPERLINK("http://7flowers-decor.ru/upload/1c_catalog/import_files/4033083542392.jpg")</f>
        <v>http://7flowers-decor.ru/upload/1c_catalog/import_files/4033083542392.jpg</v>
      </c>
      <c r="F167" s="5">
        <v>4033083542392</v>
      </c>
      <c r="G167" s="8" t="s">
        <v>163</v>
      </c>
      <c r="H167" s="5">
        <v>54239</v>
      </c>
      <c r="I167" s="10" t="s">
        <v>45</v>
      </c>
      <c r="J167" s="5">
        <v>1</v>
      </c>
      <c r="K167" s="5">
        <v>6</v>
      </c>
      <c r="L167" s="11"/>
    </row>
    <row r="168" spans="2:12" s="1" customFormat="1" ht="165.95" customHeight="1" x14ac:dyDescent="0.2">
      <c r="B168" s="5">
        <v>157</v>
      </c>
      <c r="C168" s="65" t="s">
        <v>13</v>
      </c>
      <c r="D168" s="65"/>
      <c r="E168" s="7"/>
      <c r="F168" s="5">
        <v>4033083566442</v>
      </c>
      <c r="G168" s="8" t="s">
        <v>164</v>
      </c>
      <c r="H168" s="5">
        <v>56643</v>
      </c>
      <c r="I168" s="10" t="s">
        <v>165</v>
      </c>
      <c r="J168" s="5">
        <v>1</v>
      </c>
      <c r="K168" s="5">
        <v>3</v>
      </c>
      <c r="L168" s="11"/>
    </row>
    <row r="169" spans="2:12" s="1" customFormat="1" ht="165.95" customHeight="1" x14ac:dyDescent="0.2">
      <c r="B169" s="5">
        <v>158</v>
      </c>
      <c r="C169" s="65" t="s">
        <v>13</v>
      </c>
      <c r="D169" s="65"/>
      <c r="E169" s="7"/>
      <c r="F169" s="5">
        <v>4033083566459</v>
      </c>
      <c r="G169" s="8" t="s">
        <v>164</v>
      </c>
      <c r="H169" s="5">
        <v>56644</v>
      </c>
      <c r="I169" s="10" t="s">
        <v>49</v>
      </c>
      <c r="J169" s="5">
        <v>1</v>
      </c>
      <c r="K169" s="5">
        <v>3</v>
      </c>
      <c r="L169" s="11"/>
    </row>
    <row r="170" spans="2:12" s="1" customFormat="1" ht="165.95" customHeight="1" x14ac:dyDescent="0.2">
      <c r="B170" s="5">
        <v>159</v>
      </c>
      <c r="C170" s="65" t="s">
        <v>13</v>
      </c>
      <c r="D170" s="65"/>
      <c r="E170" s="7"/>
      <c r="F170" s="5">
        <v>4033083566435</v>
      </c>
      <c r="G170" s="8" t="s">
        <v>164</v>
      </c>
      <c r="H170" s="5">
        <v>56645</v>
      </c>
      <c r="I170" s="10" t="s">
        <v>24</v>
      </c>
      <c r="J170" s="5">
        <v>1</v>
      </c>
      <c r="K170" s="5">
        <v>15</v>
      </c>
      <c r="L170" s="11"/>
    </row>
    <row r="171" spans="2:12" s="1" customFormat="1" ht="165.95" customHeight="1" x14ac:dyDescent="0.2">
      <c r="B171" s="5">
        <v>160</v>
      </c>
      <c r="C171" s="65" t="s">
        <v>13</v>
      </c>
      <c r="D171" s="65"/>
      <c r="E171" s="7"/>
      <c r="F171" s="5">
        <v>4033083543467</v>
      </c>
      <c r="G171" s="8" t="s">
        <v>166</v>
      </c>
      <c r="H171" s="5">
        <v>54346</v>
      </c>
      <c r="I171" s="10" t="s">
        <v>24</v>
      </c>
      <c r="J171" s="5">
        <v>1</v>
      </c>
      <c r="K171" s="5">
        <v>8</v>
      </c>
      <c r="L171" s="11"/>
    </row>
    <row r="172" spans="2:12" s="1" customFormat="1" ht="165.95" customHeight="1" x14ac:dyDescent="0.2">
      <c r="B172" s="5">
        <v>161</v>
      </c>
      <c r="C172" s="65" t="s">
        <v>13</v>
      </c>
      <c r="D172" s="65"/>
      <c r="E172" s="7"/>
      <c r="F172" s="5">
        <v>4033083543535</v>
      </c>
      <c r="G172" s="8" t="s">
        <v>166</v>
      </c>
      <c r="H172" s="5">
        <v>54353</v>
      </c>
      <c r="I172" s="10" t="s">
        <v>49</v>
      </c>
      <c r="J172" s="5">
        <v>1</v>
      </c>
      <c r="K172" s="5">
        <v>8</v>
      </c>
      <c r="L172" s="11"/>
    </row>
    <row r="173" spans="2:12" s="1" customFormat="1" ht="165.95" customHeight="1" x14ac:dyDescent="0.2">
      <c r="B173" s="5">
        <v>162</v>
      </c>
      <c r="C173" s="65" t="s">
        <v>13</v>
      </c>
      <c r="D173" s="65"/>
      <c r="E173" s="64" t="str">
        <f>HYPERLINK("http://7flowers-decor.ru/upload/1c_catalog/import_files/8435393219449.jpg")</f>
        <v>http://7flowers-decor.ru/upload/1c_catalog/import_files/8435393219449.jpg</v>
      </c>
      <c r="F173" s="5">
        <v>8435393219449</v>
      </c>
      <c r="G173" s="8" t="s">
        <v>167</v>
      </c>
      <c r="H173" s="6" t="s">
        <v>168</v>
      </c>
      <c r="I173" s="10"/>
      <c r="J173" s="5">
        <v>1</v>
      </c>
      <c r="K173" s="5">
        <v>1</v>
      </c>
      <c r="L173" s="11"/>
    </row>
    <row r="174" spans="2:12" s="1" customFormat="1" ht="165.95" customHeight="1" x14ac:dyDescent="0.2">
      <c r="B174" s="5">
        <v>163</v>
      </c>
      <c r="C174" s="65" t="s">
        <v>13</v>
      </c>
      <c r="D174" s="65"/>
      <c r="E174" s="64" t="str">
        <f>HYPERLINK("http://7flowers-decor.ru/upload/1c_catalog/import_files/8435393220506.jpg")</f>
        <v>http://7flowers-decor.ru/upload/1c_catalog/import_files/8435393220506.jpg</v>
      </c>
      <c r="F174" s="5">
        <v>8435393220506</v>
      </c>
      <c r="G174" s="8" t="s">
        <v>169</v>
      </c>
      <c r="H174" s="6" t="s">
        <v>170</v>
      </c>
      <c r="I174" s="10"/>
      <c r="J174" s="5">
        <v>1</v>
      </c>
      <c r="K174" s="5">
        <v>1</v>
      </c>
      <c r="L174" s="11"/>
    </row>
    <row r="175" spans="2:12" s="1" customFormat="1" ht="165.95" customHeight="1" x14ac:dyDescent="0.2">
      <c r="B175" s="5">
        <v>164</v>
      </c>
      <c r="C175" s="65" t="s">
        <v>13</v>
      </c>
      <c r="D175" s="65"/>
      <c r="E175" s="64" t="str">
        <f>HYPERLINK("http://7flowers-decor.ru/upload/1c_catalog/import_files/8435393220261.jpg")</f>
        <v>http://7flowers-decor.ru/upload/1c_catalog/import_files/8435393220261.jpg</v>
      </c>
      <c r="F175" s="5">
        <v>8435393220261</v>
      </c>
      <c r="G175" s="8" t="s">
        <v>171</v>
      </c>
      <c r="H175" s="6" t="s">
        <v>172</v>
      </c>
      <c r="I175" s="10"/>
      <c r="J175" s="5">
        <v>1</v>
      </c>
      <c r="K175" s="5">
        <v>1</v>
      </c>
      <c r="L175" s="11"/>
    </row>
    <row r="176" spans="2:12" s="1" customFormat="1" ht="165.95" customHeight="1" x14ac:dyDescent="0.2">
      <c r="B176" s="5">
        <v>165</v>
      </c>
      <c r="C176" s="65" t="s">
        <v>13</v>
      </c>
      <c r="D176" s="65"/>
      <c r="E176" s="64" t="str">
        <f>HYPERLINK("http://7flowers-decor.ru/upload/1c_catalog/import_files/8435393220490.jpg")</f>
        <v>http://7flowers-decor.ru/upload/1c_catalog/import_files/8435393220490.jpg</v>
      </c>
      <c r="F176" s="5">
        <v>8435393220490</v>
      </c>
      <c r="G176" s="8" t="s">
        <v>173</v>
      </c>
      <c r="H176" s="6" t="s">
        <v>174</v>
      </c>
      <c r="I176" s="10"/>
      <c r="J176" s="5">
        <v>1</v>
      </c>
      <c r="K176" s="5">
        <v>1</v>
      </c>
      <c r="L176" s="11"/>
    </row>
    <row r="177" spans="2:12" s="1" customFormat="1" ht="165.95" customHeight="1" x14ac:dyDescent="0.2">
      <c r="B177" s="5">
        <v>166</v>
      </c>
      <c r="C177" s="65" t="s">
        <v>13</v>
      </c>
      <c r="D177" s="65"/>
      <c r="E177" s="64" t="str">
        <f>HYPERLINK("http://7flowers-decor.ru/upload/1c_catalog/import_files/5500067010653.jpg")</f>
        <v>http://7flowers-decor.ru/upload/1c_catalog/import_files/5500067010653.jpg</v>
      </c>
      <c r="F177" s="5">
        <v>5500067010653</v>
      </c>
      <c r="G177" s="8" t="s">
        <v>175</v>
      </c>
      <c r="H177" s="22">
        <v>6</v>
      </c>
      <c r="I177" s="10"/>
      <c r="J177" s="5">
        <v>1</v>
      </c>
      <c r="K177" s="5">
        <v>1</v>
      </c>
      <c r="L177" s="11"/>
    </row>
    <row r="178" spans="2:12" s="1" customFormat="1" ht="165.95" customHeight="1" x14ac:dyDescent="0.2">
      <c r="B178" s="5">
        <v>167</v>
      </c>
      <c r="C178" s="65" t="s">
        <v>13</v>
      </c>
      <c r="D178" s="65"/>
      <c r="E178" s="64" t="str">
        <f>HYPERLINK("http://7flowers-decor.ru/upload/1c_catalog/import_files/5500067010721.jpg")</f>
        <v>http://7flowers-decor.ru/upload/1c_catalog/import_files/5500067010721.jpg</v>
      </c>
      <c r="F178" s="5">
        <v>5500067010721</v>
      </c>
      <c r="G178" s="8" t="s">
        <v>176</v>
      </c>
      <c r="H178" s="23">
        <v>6</v>
      </c>
      <c r="I178" s="10"/>
      <c r="J178" s="5">
        <v>1</v>
      </c>
      <c r="K178" s="5">
        <v>1</v>
      </c>
      <c r="L178" s="11"/>
    </row>
    <row r="179" spans="2:12" s="1" customFormat="1" ht="165.95" customHeight="1" x14ac:dyDescent="0.2">
      <c r="B179" s="5">
        <v>168</v>
      </c>
      <c r="C179" s="65" t="s">
        <v>13</v>
      </c>
      <c r="D179" s="65"/>
      <c r="E179" s="64" t="str">
        <f>HYPERLINK("http://7flowers-decor.ru/upload/1c_catalog/import_files/5500067477029.jpg")</f>
        <v>http://7flowers-decor.ru/upload/1c_catalog/import_files/5500067477029.jpg</v>
      </c>
      <c r="F179" s="5">
        <v>5500067477029</v>
      </c>
      <c r="G179" s="8" t="s">
        <v>177</v>
      </c>
      <c r="H179" s="24">
        <v>6</v>
      </c>
      <c r="I179" s="10"/>
      <c r="J179" s="5">
        <v>1</v>
      </c>
      <c r="K179" s="5">
        <v>1</v>
      </c>
      <c r="L179" s="11"/>
    </row>
    <row r="180" spans="2:12" s="1" customFormat="1" ht="165.95" customHeight="1" x14ac:dyDescent="0.2">
      <c r="B180" s="5">
        <v>169</v>
      </c>
      <c r="C180" s="65" t="s">
        <v>13</v>
      </c>
      <c r="D180" s="65"/>
      <c r="E180" s="64" t="str">
        <f>HYPERLINK("http://7flowers-decor.ru/upload/1c_catalog/import_files/5500067477043.jpg")</f>
        <v>http://7flowers-decor.ru/upload/1c_catalog/import_files/5500067477043.jpg</v>
      </c>
      <c r="F180" s="5">
        <v>5500067477043</v>
      </c>
      <c r="G180" s="8" t="s">
        <v>178</v>
      </c>
      <c r="H180" s="25">
        <v>6</v>
      </c>
      <c r="I180" s="10"/>
      <c r="J180" s="5">
        <v>1</v>
      </c>
      <c r="K180" s="5">
        <v>1</v>
      </c>
      <c r="L180" s="11"/>
    </row>
    <row r="181" spans="2:12" s="1" customFormat="1" ht="165.95" customHeight="1" x14ac:dyDescent="0.2">
      <c r="B181" s="5">
        <v>170</v>
      </c>
      <c r="C181" s="65" t="s">
        <v>13</v>
      </c>
      <c r="D181" s="65"/>
      <c r="E181" s="64" t="str">
        <f>HYPERLINK("http://7flowers-decor.ru/upload/1c_catalog/import_files/5500067477050.jpg")</f>
        <v>http://7flowers-decor.ru/upload/1c_catalog/import_files/5500067477050.jpg</v>
      </c>
      <c r="F181" s="5">
        <v>5500067477050</v>
      </c>
      <c r="G181" s="8" t="s">
        <v>179</v>
      </c>
      <c r="H181" s="26">
        <v>6</v>
      </c>
      <c r="I181" s="10"/>
      <c r="J181" s="5">
        <v>1</v>
      </c>
      <c r="K181" s="5">
        <v>1</v>
      </c>
      <c r="L181" s="11"/>
    </row>
    <row r="182" spans="2:12" s="1" customFormat="1" ht="165.95" customHeight="1" x14ac:dyDescent="0.2">
      <c r="B182" s="5">
        <v>171</v>
      </c>
      <c r="C182" s="65" t="s">
        <v>13</v>
      </c>
      <c r="D182" s="65"/>
      <c r="E182" s="64" t="str">
        <f>HYPERLINK("http://7flowers-decor.ru/upload/1c_catalog/import_files/5500067477074.jpg")</f>
        <v>http://7flowers-decor.ru/upload/1c_catalog/import_files/5500067477074.jpg</v>
      </c>
      <c r="F182" s="5">
        <v>5500067477074</v>
      </c>
      <c r="G182" s="8" t="s">
        <v>180</v>
      </c>
      <c r="H182" s="27">
        <v>6</v>
      </c>
      <c r="I182" s="10"/>
      <c r="J182" s="5">
        <v>1</v>
      </c>
      <c r="K182" s="5">
        <v>1</v>
      </c>
      <c r="L182" s="11"/>
    </row>
    <row r="183" spans="2:12" s="1" customFormat="1" ht="165.95" customHeight="1" x14ac:dyDescent="0.2">
      <c r="B183" s="5">
        <v>172</v>
      </c>
      <c r="C183" s="65" t="s">
        <v>13</v>
      </c>
      <c r="D183" s="65"/>
      <c r="E183" s="64" t="str">
        <f>HYPERLINK("http://7flowers-decor.ru/upload/1c_catalog/import_files/5500067477081.jpg")</f>
        <v>http://7flowers-decor.ru/upload/1c_catalog/import_files/5500067477081.jpg</v>
      </c>
      <c r="F183" s="5">
        <v>5500067477081</v>
      </c>
      <c r="G183" s="8" t="s">
        <v>181</v>
      </c>
      <c r="H183" s="28">
        <v>6</v>
      </c>
      <c r="I183" s="10"/>
      <c r="J183" s="5">
        <v>1</v>
      </c>
      <c r="K183" s="5">
        <v>1</v>
      </c>
      <c r="L183" s="11"/>
    </row>
    <row r="184" spans="2:12" s="1" customFormat="1" ht="165.95" customHeight="1" x14ac:dyDescent="0.2">
      <c r="B184" s="5">
        <v>173</v>
      </c>
      <c r="C184" s="65" t="s">
        <v>13</v>
      </c>
      <c r="D184" s="65"/>
      <c r="E184" s="64" t="str">
        <f>HYPERLINK("http://7flowers-decor.ru/upload/1c_catalog/import_files/5500067477098.jpg")</f>
        <v>http://7flowers-decor.ru/upload/1c_catalog/import_files/5500067477098.jpg</v>
      </c>
      <c r="F184" s="5">
        <v>5500067477098</v>
      </c>
      <c r="G184" s="8" t="s">
        <v>182</v>
      </c>
      <c r="H184" s="29">
        <v>6</v>
      </c>
      <c r="I184" s="10"/>
      <c r="J184" s="5">
        <v>1</v>
      </c>
      <c r="K184" s="5">
        <v>1</v>
      </c>
      <c r="L184" s="11"/>
    </row>
    <row r="185" spans="2:12" s="1" customFormat="1" ht="165.95" customHeight="1" x14ac:dyDescent="0.2">
      <c r="B185" s="5">
        <v>174</v>
      </c>
      <c r="C185" s="65" t="s">
        <v>13</v>
      </c>
      <c r="D185" s="65"/>
      <c r="E185" s="64" t="str">
        <f>HYPERLINK("http://7flowers-decor.ru/upload/1c_catalog/import_files/5500067477128.jpg")</f>
        <v>http://7flowers-decor.ru/upload/1c_catalog/import_files/5500067477128.jpg</v>
      </c>
      <c r="F185" s="5">
        <v>5500067477128</v>
      </c>
      <c r="G185" s="8" t="s">
        <v>183</v>
      </c>
      <c r="H185" s="30">
        <v>6</v>
      </c>
      <c r="I185" s="10"/>
      <c r="J185" s="5">
        <v>1</v>
      </c>
      <c r="K185" s="5">
        <v>2</v>
      </c>
      <c r="L185" s="11"/>
    </row>
    <row r="186" spans="2:12" s="1" customFormat="1" ht="165.95" customHeight="1" x14ac:dyDescent="0.2">
      <c r="B186" s="5">
        <v>175</v>
      </c>
      <c r="C186" s="65" t="s">
        <v>13</v>
      </c>
      <c r="D186" s="65"/>
      <c r="E186" s="64" t="str">
        <f>HYPERLINK("http://7flowers-decor.ru/upload/1c_catalog/import_files/5500067477135.jpg")</f>
        <v>http://7flowers-decor.ru/upload/1c_catalog/import_files/5500067477135.jpg</v>
      </c>
      <c r="F186" s="5">
        <v>5500067477135</v>
      </c>
      <c r="G186" s="8" t="s">
        <v>184</v>
      </c>
      <c r="H186" s="31">
        <v>6</v>
      </c>
      <c r="I186" s="10"/>
      <c r="J186" s="5">
        <v>1</v>
      </c>
      <c r="K186" s="5">
        <v>1</v>
      </c>
      <c r="L186" s="11"/>
    </row>
    <row r="187" spans="2:12" s="1" customFormat="1" ht="165.95" customHeight="1" x14ac:dyDescent="0.2">
      <c r="B187" s="5">
        <v>176</v>
      </c>
      <c r="C187" s="65" t="s">
        <v>13</v>
      </c>
      <c r="D187" s="65"/>
      <c r="E187" s="64" t="str">
        <f>HYPERLINK("http://7flowers-decor.ru/upload/1c_catalog/import_files/5505000002399.jpg")</f>
        <v>http://7flowers-decor.ru/upload/1c_catalog/import_files/5505000002399.jpg</v>
      </c>
      <c r="F187" s="5">
        <v>5505000002399</v>
      </c>
      <c r="G187" s="8" t="s">
        <v>185</v>
      </c>
      <c r="H187" s="20">
        <v>351</v>
      </c>
      <c r="I187" s="10"/>
      <c r="J187" s="5">
        <v>1</v>
      </c>
      <c r="K187" s="5">
        <v>1</v>
      </c>
      <c r="L187" s="11"/>
    </row>
    <row r="188" spans="2:12" s="1" customFormat="1" ht="165.95" customHeight="1" x14ac:dyDescent="0.2">
      <c r="B188" s="5">
        <v>177</v>
      </c>
      <c r="C188" s="65" t="s">
        <v>13</v>
      </c>
      <c r="D188" s="65"/>
      <c r="E188" s="64" t="str">
        <f>HYPERLINK("http://7flowers-decor.ru/upload/1c_catalog/import_files/5500053162052.jpg")</f>
        <v>http://7flowers-decor.ru/upload/1c_catalog/import_files/5500053162052.jpg</v>
      </c>
      <c r="F188" s="5">
        <v>5500053162052</v>
      </c>
      <c r="G188" s="8" t="s">
        <v>186</v>
      </c>
      <c r="H188" s="32">
        <v>6</v>
      </c>
      <c r="I188" s="10"/>
      <c r="J188" s="5">
        <v>1</v>
      </c>
      <c r="K188" s="5">
        <v>1</v>
      </c>
      <c r="L188" s="11"/>
    </row>
    <row r="189" spans="2:12" s="1" customFormat="1" ht="165.95" customHeight="1" x14ac:dyDescent="0.2">
      <c r="B189" s="5">
        <v>178</v>
      </c>
      <c r="C189" s="65" t="s">
        <v>13</v>
      </c>
      <c r="D189" s="65"/>
      <c r="E189" s="64" t="str">
        <f>HYPERLINK("http://7flowers-decor.ru/upload/1c_catalog/import_files/5500053162045.jpg")</f>
        <v>http://7flowers-decor.ru/upload/1c_catalog/import_files/5500053162045.jpg</v>
      </c>
      <c r="F189" s="5">
        <v>5500053162045</v>
      </c>
      <c r="G189" s="8" t="s">
        <v>187</v>
      </c>
      <c r="H189" s="32">
        <v>6</v>
      </c>
      <c r="I189" s="10"/>
      <c r="J189" s="5">
        <v>1</v>
      </c>
      <c r="K189" s="5">
        <v>1</v>
      </c>
      <c r="L189" s="11"/>
    </row>
    <row r="190" spans="2:12" s="1" customFormat="1" ht="165.95" customHeight="1" x14ac:dyDescent="0.2">
      <c r="B190" s="5">
        <v>179</v>
      </c>
      <c r="C190" s="65" t="s">
        <v>13</v>
      </c>
      <c r="D190" s="65"/>
      <c r="E190" s="64" t="str">
        <f>HYPERLINK("http://7flowers-decor.ru/upload/1c_catalog/import_files/5500054600461.jpg")</f>
        <v>http://7flowers-decor.ru/upload/1c_catalog/import_files/5500054600461.jpg</v>
      </c>
      <c r="F190" s="5">
        <v>5500054600461</v>
      </c>
      <c r="G190" s="8" t="s">
        <v>188</v>
      </c>
      <c r="H190" s="33">
        <v>6</v>
      </c>
      <c r="I190" s="10"/>
      <c r="J190" s="5">
        <v>1</v>
      </c>
      <c r="K190" s="5">
        <v>1</v>
      </c>
      <c r="L190" s="11"/>
    </row>
    <row r="191" spans="2:12" s="1" customFormat="1" ht="165.95" customHeight="1" x14ac:dyDescent="0.2">
      <c r="B191" s="5">
        <v>180</v>
      </c>
      <c r="C191" s="65" t="s">
        <v>13</v>
      </c>
      <c r="D191" s="65"/>
      <c r="E191" s="64" t="str">
        <f>HYPERLINK("http://7flowers-decor.ru/upload/1c_catalog/import_files/5500054629851.jpg")</f>
        <v>http://7flowers-decor.ru/upload/1c_catalog/import_files/5500054629851.jpg</v>
      </c>
      <c r="F191" s="5">
        <v>5500054629851</v>
      </c>
      <c r="G191" s="8" t="s">
        <v>189</v>
      </c>
      <c r="H191" s="34">
        <v>6</v>
      </c>
      <c r="I191" s="10"/>
      <c r="J191" s="5">
        <v>1</v>
      </c>
      <c r="K191" s="5">
        <v>1</v>
      </c>
      <c r="L191" s="11"/>
    </row>
    <row r="192" spans="2:12" s="1" customFormat="1" ht="165.95" customHeight="1" x14ac:dyDescent="0.2">
      <c r="B192" s="5">
        <v>181</v>
      </c>
      <c r="C192" s="65" t="s">
        <v>13</v>
      </c>
      <c r="D192" s="65"/>
      <c r="E192" s="64" t="str">
        <f>HYPERLINK("http://7flowers-decor.ru/upload/1c_catalog/import_files/5500053114518.jpg")</f>
        <v>http://7flowers-decor.ru/upload/1c_catalog/import_files/5500053114518.jpg</v>
      </c>
      <c r="F192" s="5">
        <v>5500053114518</v>
      </c>
      <c r="G192" s="8" t="s">
        <v>190</v>
      </c>
      <c r="H192" s="35">
        <v>6</v>
      </c>
      <c r="I192" s="10"/>
      <c r="J192" s="5">
        <v>1</v>
      </c>
      <c r="K192" s="5">
        <v>1</v>
      </c>
      <c r="L192" s="11"/>
    </row>
    <row r="193" spans="2:12" s="1" customFormat="1" ht="165.95" customHeight="1" x14ac:dyDescent="0.2">
      <c r="B193" s="5">
        <v>182</v>
      </c>
      <c r="C193" s="65" t="s">
        <v>13</v>
      </c>
      <c r="D193" s="65"/>
      <c r="E193" s="64" t="str">
        <f>HYPERLINK("http://7flowers-decor.ru/upload/1c_catalog/import_files/5500032830446.jpg")</f>
        <v>http://7flowers-decor.ru/upload/1c_catalog/import_files/5500032830446.jpg</v>
      </c>
      <c r="F193" s="5">
        <v>5500032830446</v>
      </c>
      <c r="G193" s="8" t="s">
        <v>191</v>
      </c>
      <c r="H193" s="36">
        <v>6</v>
      </c>
      <c r="I193" s="10"/>
      <c r="J193" s="5">
        <v>1</v>
      </c>
      <c r="K193" s="5">
        <v>1</v>
      </c>
      <c r="L193" s="11"/>
    </row>
    <row r="194" spans="2:12" s="1" customFormat="1" ht="165.95" customHeight="1" x14ac:dyDescent="0.2">
      <c r="B194" s="5">
        <v>183</v>
      </c>
      <c r="C194" s="65" t="s">
        <v>13</v>
      </c>
      <c r="D194" s="65"/>
      <c r="E194" s="64" t="str">
        <f>HYPERLINK("http://7flowers-decor.ru/upload/1c_catalog/import_files/5500031824842.jpg")</f>
        <v>http://7flowers-decor.ru/upload/1c_catalog/import_files/5500031824842.jpg</v>
      </c>
      <c r="F194" s="5">
        <v>5500031824842</v>
      </c>
      <c r="G194" s="8" t="s">
        <v>192</v>
      </c>
      <c r="H194" s="37">
        <v>6</v>
      </c>
      <c r="I194" s="10"/>
      <c r="J194" s="5">
        <v>1</v>
      </c>
      <c r="K194" s="5">
        <v>1</v>
      </c>
      <c r="L194" s="11"/>
    </row>
    <row r="195" spans="2:12" s="1" customFormat="1" ht="165.95" customHeight="1" x14ac:dyDescent="0.2">
      <c r="B195" s="5">
        <v>184</v>
      </c>
      <c r="C195" s="65" t="s">
        <v>13</v>
      </c>
      <c r="D195" s="65"/>
      <c r="E195" s="64" t="str">
        <f>HYPERLINK("http://7flowers-decor.ru/upload/1c_catalog/import_files/5500001405579.jpg")</f>
        <v>http://7flowers-decor.ru/upload/1c_catalog/import_files/5500001405579.jpg</v>
      </c>
      <c r="F195" s="5">
        <v>5500001405579</v>
      </c>
      <c r="G195" s="8" t="s">
        <v>193</v>
      </c>
      <c r="H195" s="38">
        <v>6</v>
      </c>
      <c r="I195" s="10" t="s">
        <v>24</v>
      </c>
      <c r="J195" s="5">
        <v>1</v>
      </c>
      <c r="K195" s="5">
        <v>1</v>
      </c>
      <c r="L195" s="11"/>
    </row>
    <row r="196" spans="2:12" s="1" customFormat="1" ht="165.95" customHeight="1" x14ac:dyDescent="0.2">
      <c r="B196" s="5">
        <v>185</v>
      </c>
      <c r="C196" s="65" t="s">
        <v>13</v>
      </c>
      <c r="D196" s="65"/>
      <c r="E196" s="64" t="str">
        <f>HYPERLINK("http://7flowers-decor.ru/upload/1c_catalog/import_files/5500001851223.jpg")</f>
        <v>http://7flowers-decor.ru/upload/1c_catalog/import_files/5500001851223.jpg</v>
      </c>
      <c r="F196" s="5">
        <v>5500001851223</v>
      </c>
      <c r="G196" s="8" t="s">
        <v>194</v>
      </c>
      <c r="H196" s="39">
        <v>6</v>
      </c>
      <c r="I196" s="10" t="s">
        <v>195</v>
      </c>
      <c r="J196" s="5">
        <v>1</v>
      </c>
      <c r="K196" s="5">
        <v>1</v>
      </c>
      <c r="L196" s="11"/>
    </row>
    <row r="197" spans="2:12" s="1" customFormat="1" ht="165.95" customHeight="1" x14ac:dyDescent="0.2">
      <c r="B197" s="5">
        <v>186</v>
      </c>
      <c r="C197" s="65" t="s">
        <v>13</v>
      </c>
      <c r="D197" s="65"/>
      <c r="E197" s="64" t="str">
        <f>HYPERLINK("http://7flowers-decor.ru/upload/1c_catalog/import_files/5500001548733.jpg")</f>
        <v>http://7flowers-decor.ru/upload/1c_catalog/import_files/5500001548733.jpg</v>
      </c>
      <c r="F197" s="5">
        <v>5500001548733</v>
      </c>
      <c r="G197" s="8" t="s">
        <v>196</v>
      </c>
      <c r="H197" s="40">
        <v>6</v>
      </c>
      <c r="I197" s="10"/>
      <c r="J197" s="5">
        <v>1</v>
      </c>
      <c r="K197" s="5">
        <v>1</v>
      </c>
      <c r="L197" s="11"/>
    </row>
    <row r="198" spans="2:12" s="1" customFormat="1" ht="165.95" customHeight="1" x14ac:dyDescent="0.2">
      <c r="B198" s="5">
        <v>187</v>
      </c>
      <c r="C198" s="65" t="s">
        <v>13</v>
      </c>
      <c r="D198" s="65"/>
      <c r="E198" s="64" t="str">
        <f>HYPERLINK("http://7flowers-decor.ru/upload/1c_catalog/import_files/5500001548732.jpg")</f>
        <v>http://7flowers-decor.ru/upload/1c_catalog/import_files/5500001548732.jpg</v>
      </c>
      <c r="F198" s="5">
        <v>5500001548732</v>
      </c>
      <c r="G198" s="8" t="s">
        <v>197</v>
      </c>
      <c r="H198" s="41">
        <v>6</v>
      </c>
      <c r="I198" s="10"/>
      <c r="J198" s="5">
        <v>1</v>
      </c>
      <c r="K198" s="5">
        <v>1</v>
      </c>
      <c r="L198" s="11"/>
    </row>
    <row r="199" spans="2:12" s="1" customFormat="1" ht="165.95" customHeight="1" x14ac:dyDescent="0.2">
      <c r="B199" s="5">
        <v>188</v>
      </c>
      <c r="C199" s="65" t="s">
        <v>13</v>
      </c>
      <c r="D199" s="65"/>
      <c r="E199" s="7"/>
      <c r="F199" s="5">
        <v>5500001290561</v>
      </c>
      <c r="G199" s="8" t="s">
        <v>198</v>
      </c>
      <c r="H199" s="42">
        <v>6</v>
      </c>
      <c r="I199" s="10"/>
      <c r="J199" s="5">
        <v>1</v>
      </c>
      <c r="K199" s="5">
        <v>1</v>
      </c>
      <c r="L199" s="11"/>
    </row>
    <row r="200" spans="2:12" s="1" customFormat="1" ht="165.95" customHeight="1" x14ac:dyDescent="0.2">
      <c r="B200" s="5">
        <v>189</v>
      </c>
      <c r="C200" s="65" t="s">
        <v>13</v>
      </c>
      <c r="D200" s="65"/>
      <c r="E200" s="64" t="str">
        <f>HYPERLINK("http://7flowers-decor.ru/upload/1c_catalog/import_files/5500001076347.jpg")</f>
        <v>http://7flowers-decor.ru/upload/1c_catalog/import_files/5500001076347.jpg</v>
      </c>
      <c r="F200" s="5">
        <v>5500001076347</v>
      </c>
      <c r="G200" s="8" t="s">
        <v>199</v>
      </c>
      <c r="H200" s="43">
        <v>6</v>
      </c>
      <c r="I200" s="10"/>
      <c r="J200" s="5">
        <v>1</v>
      </c>
      <c r="K200" s="5">
        <v>1</v>
      </c>
      <c r="L200" s="11"/>
    </row>
    <row r="201" spans="2:12" s="1" customFormat="1" ht="165.95" customHeight="1" x14ac:dyDescent="0.2">
      <c r="B201" s="5">
        <v>190</v>
      </c>
      <c r="C201" s="65" t="s">
        <v>13</v>
      </c>
      <c r="D201" s="65"/>
      <c r="E201" s="64" t="str">
        <f>HYPERLINK("http://7flowers-decor.ru/upload/1c_catalog/import_files/5500001363904.jpg")</f>
        <v>http://7flowers-decor.ru/upload/1c_catalog/import_files/5500001363904.jpg</v>
      </c>
      <c r="F201" s="5">
        <v>5500001363904</v>
      </c>
      <c r="G201" s="8" t="s">
        <v>200</v>
      </c>
      <c r="H201" s="44">
        <v>6</v>
      </c>
      <c r="I201" s="10" t="s">
        <v>195</v>
      </c>
      <c r="J201" s="5">
        <v>1</v>
      </c>
      <c r="K201" s="5">
        <v>1</v>
      </c>
      <c r="L201" s="11"/>
    </row>
    <row r="202" spans="2:12" s="1" customFormat="1" ht="165.95" customHeight="1" x14ac:dyDescent="0.2">
      <c r="B202" s="5">
        <v>191</v>
      </c>
      <c r="C202" s="65" t="s">
        <v>13</v>
      </c>
      <c r="D202" s="65"/>
      <c r="E202" s="64" t="str">
        <f>HYPERLINK("http://7flowers-decor.ru/upload/1c_catalog/import_files/5500001201828.jpg")</f>
        <v>http://7flowers-decor.ru/upload/1c_catalog/import_files/5500001201828.jpg</v>
      </c>
      <c r="F202" s="5">
        <v>5500001201828</v>
      </c>
      <c r="G202" s="8" t="s">
        <v>201</v>
      </c>
      <c r="H202" s="45">
        <v>6</v>
      </c>
      <c r="I202" s="10"/>
      <c r="J202" s="5">
        <v>1</v>
      </c>
      <c r="K202" s="5">
        <v>1</v>
      </c>
      <c r="L202" s="11"/>
    </row>
    <row r="203" spans="2:12" s="1" customFormat="1" ht="165.95" customHeight="1" x14ac:dyDescent="0.2">
      <c r="B203" s="5">
        <v>192</v>
      </c>
      <c r="C203" s="65" t="s">
        <v>13</v>
      </c>
      <c r="D203" s="65"/>
      <c r="E203" s="64" t="str">
        <f>HYPERLINK("http://7flowers-decor.ru/upload/1c_catalog/import_files/5500001113932.jpg")</f>
        <v>http://7flowers-decor.ru/upload/1c_catalog/import_files/5500001113932.jpg</v>
      </c>
      <c r="F203" s="5">
        <v>5500001113932</v>
      </c>
      <c r="G203" s="8" t="s">
        <v>202</v>
      </c>
      <c r="H203" s="46">
        <v>6</v>
      </c>
      <c r="I203" s="10" t="s">
        <v>21</v>
      </c>
      <c r="J203" s="5">
        <v>1</v>
      </c>
      <c r="K203" s="5">
        <v>1</v>
      </c>
      <c r="L203" s="11"/>
    </row>
    <row r="204" spans="2:12" s="1" customFormat="1" ht="165.95" customHeight="1" x14ac:dyDescent="0.2">
      <c r="B204" s="5">
        <v>193</v>
      </c>
      <c r="C204" s="65" t="s">
        <v>13</v>
      </c>
      <c r="D204" s="65"/>
      <c r="E204" s="64" t="str">
        <f>HYPERLINK("http://7flowers-decor.ru/upload/1c_catalog/import_files/5500002045644.jpg")</f>
        <v>http://7flowers-decor.ru/upload/1c_catalog/import_files/5500002045644.jpg</v>
      </c>
      <c r="F204" s="5">
        <v>5500002045644</v>
      </c>
      <c r="G204" s="8" t="s">
        <v>203</v>
      </c>
      <c r="H204" s="47">
        <v>8</v>
      </c>
      <c r="I204" s="10" t="s">
        <v>204</v>
      </c>
      <c r="J204" s="5">
        <v>1</v>
      </c>
      <c r="K204" s="5">
        <v>12</v>
      </c>
      <c r="L204" s="11"/>
    </row>
    <row r="205" spans="2:12" s="1" customFormat="1" ht="165.95" customHeight="1" x14ac:dyDescent="0.2">
      <c r="B205" s="5">
        <v>194</v>
      </c>
      <c r="C205" s="65" t="s">
        <v>13</v>
      </c>
      <c r="D205" s="65"/>
      <c r="E205" s="64" t="str">
        <f>HYPERLINK("http://7flowers-decor.ru/upload/1c_catalog/import_files/5500001290555.jpg")</f>
        <v>http://7flowers-decor.ru/upload/1c_catalog/import_files/5500001290555.jpg</v>
      </c>
      <c r="F205" s="5">
        <v>5500001290555</v>
      </c>
      <c r="G205" s="8" t="s">
        <v>205</v>
      </c>
      <c r="H205" s="48">
        <v>6</v>
      </c>
      <c r="I205" s="10" t="s">
        <v>206</v>
      </c>
      <c r="J205" s="5">
        <v>1</v>
      </c>
      <c r="K205" s="5">
        <v>1</v>
      </c>
      <c r="L205" s="11"/>
    </row>
    <row r="206" spans="2:12" s="1" customFormat="1" ht="165.95" customHeight="1" x14ac:dyDescent="0.2">
      <c r="B206" s="5">
        <v>195</v>
      </c>
      <c r="C206" s="65" t="s">
        <v>13</v>
      </c>
      <c r="D206" s="65"/>
      <c r="E206" s="64" t="str">
        <f>HYPERLINK("http://7flowers-decor.ru/upload/1c_catalog/import_files/5500001526939.jpg")</f>
        <v>http://7flowers-decor.ru/upload/1c_catalog/import_files/5500001526939.jpg</v>
      </c>
      <c r="F206" s="5">
        <v>5500001526939</v>
      </c>
      <c r="G206" s="8" t="s">
        <v>207</v>
      </c>
      <c r="H206" s="49">
        <v>6</v>
      </c>
      <c r="I206" s="10"/>
      <c r="J206" s="5">
        <v>1</v>
      </c>
      <c r="K206" s="5">
        <v>1</v>
      </c>
      <c r="L206" s="11"/>
    </row>
    <row r="207" spans="2:12" s="1" customFormat="1" ht="165.95" customHeight="1" x14ac:dyDescent="0.2">
      <c r="B207" s="5">
        <v>196</v>
      </c>
      <c r="C207" s="65" t="s">
        <v>13</v>
      </c>
      <c r="D207" s="65"/>
      <c r="E207" s="64" t="str">
        <f>HYPERLINK("http://7flowers-decor.ru/upload/1c_catalog/import_files/5500001219001.jpg")</f>
        <v>http://7flowers-decor.ru/upload/1c_catalog/import_files/5500001219001.jpg</v>
      </c>
      <c r="F207" s="5">
        <v>5500001219001</v>
      </c>
      <c r="G207" s="8" t="s">
        <v>208</v>
      </c>
      <c r="H207" s="50">
        <v>6</v>
      </c>
      <c r="I207" s="10"/>
      <c r="J207" s="5">
        <v>1</v>
      </c>
      <c r="K207" s="5">
        <v>1</v>
      </c>
      <c r="L207" s="11"/>
    </row>
    <row r="208" spans="2:12" s="1" customFormat="1" ht="165.95" customHeight="1" x14ac:dyDescent="0.2">
      <c r="B208" s="5">
        <v>197</v>
      </c>
      <c r="C208" s="65" t="s">
        <v>13</v>
      </c>
      <c r="D208" s="65"/>
      <c r="E208" s="64" t="str">
        <f>HYPERLINK("http://7flowers-decor.ru/upload/1c_catalog/import_files/5500002055229.jpg")</f>
        <v>http://7flowers-decor.ru/upload/1c_catalog/import_files/5500002055229.jpg</v>
      </c>
      <c r="F208" s="5">
        <v>5500002055229</v>
      </c>
      <c r="G208" s="8" t="s">
        <v>209</v>
      </c>
      <c r="H208" s="51">
        <v>6</v>
      </c>
      <c r="I208" s="10"/>
      <c r="J208" s="5">
        <v>1</v>
      </c>
      <c r="K208" s="5">
        <v>1</v>
      </c>
      <c r="L208" s="11"/>
    </row>
    <row r="209" spans="2:12" s="1" customFormat="1" ht="165.95" customHeight="1" x14ac:dyDescent="0.2">
      <c r="B209" s="5">
        <v>198</v>
      </c>
      <c r="C209" s="65" t="s">
        <v>13</v>
      </c>
      <c r="D209" s="65"/>
      <c r="E209" s="64" t="str">
        <f>HYPERLINK("http://7flowers-decor.ru/upload/1c_catalog/import_files/5500002159147.jpg")</f>
        <v>http://7flowers-decor.ru/upload/1c_catalog/import_files/5500002159147.jpg</v>
      </c>
      <c r="F209" s="5">
        <v>5500002159147</v>
      </c>
      <c r="G209" s="8" t="s">
        <v>210</v>
      </c>
      <c r="H209" s="52">
        <v>6</v>
      </c>
      <c r="I209" s="10"/>
      <c r="J209" s="5">
        <v>1</v>
      </c>
      <c r="K209" s="5">
        <v>1</v>
      </c>
      <c r="L209" s="11"/>
    </row>
    <row r="210" spans="2:12" s="1" customFormat="1" ht="165.95" customHeight="1" x14ac:dyDescent="0.2">
      <c r="B210" s="5">
        <v>199</v>
      </c>
      <c r="C210" s="65" t="s">
        <v>13</v>
      </c>
      <c r="D210" s="65"/>
      <c r="E210" s="64" t="str">
        <f>HYPERLINK("http://7flowers-decor.ru/upload/1c_catalog/import_files/5500001869213.jpg")</f>
        <v>http://7flowers-decor.ru/upload/1c_catalog/import_files/5500001869213.jpg</v>
      </c>
      <c r="F210" s="5">
        <v>5500001869213</v>
      </c>
      <c r="G210" s="8" t="s">
        <v>211</v>
      </c>
      <c r="H210" s="53">
        <v>6</v>
      </c>
      <c r="I210" s="10"/>
      <c r="J210" s="5">
        <v>1</v>
      </c>
      <c r="K210" s="5">
        <v>1</v>
      </c>
      <c r="L210" s="11"/>
    </row>
    <row r="211" spans="2:12" s="1" customFormat="1" ht="165.95" customHeight="1" x14ac:dyDescent="0.2">
      <c r="B211" s="5">
        <v>200</v>
      </c>
      <c r="C211" s="65" t="s">
        <v>13</v>
      </c>
      <c r="D211" s="65"/>
      <c r="E211" s="64" t="str">
        <f>HYPERLINK("http://7flowers-decor.ru/upload/1c_catalog/import_files/5500001239719.jpg")</f>
        <v>http://7flowers-decor.ru/upload/1c_catalog/import_files/5500001239719.jpg</v>
      </c>
      <c r="F211" s="5">
        <v>5500001239719</v>
      </c>
      <c r="G211" s="8" t="s">
        <v>212</v>
      </c>
      <c r="H211" s="54">
        <v>6</v>
      </c>
      <c r="I211" s="10" t="s">
        <v>21</v>
      </c>
      <c r="J211" s="5">
        <v>1</v>
      </c>
      <c r="K211" s="5">
        <v>1</v>
      </c>
      <c r="L211" s="11"/>
    </row>
    <row r="212" spans="2:12" s="1" customFormat="1" ht="165.95" customHeight="1" x14ac:dyDescent="0.2">
      <c r="B212" s="5">
        <v>201</v>
      </c>
      <c r="C212" s="65" t="s">
        <v>13</v>
      </c>
      <c r="D212" s="65"/>
      <c r="E212" s="64" t="str">
        <f>HYPERLINK("http://7flowers-decor.ru/upload/1c_catalog/import_files/5500001340615.jpg")</f>
        <v>http://7flowers-decor.ru/upload/1c_catalog/import_files/5500001340615.jpg</v>
      </c>
      <c r="F212" s="5">
        <v>5500001340615</v>
      </c>
      <c r="G212" s="8" t="s">
        <v>213</v>
      </c>
      <c r="H212" s="55">
        <v>6</v>
      </c>
      <c r="I212" s="10" t="s">
        <v>24</v>
      </c>
      <c r="J212" s="5">
        <v>1</v>
      </c>
      <c r="K212" s="5">
        <v>1</v>
      </c>
      <c r="L212" s="11"/>
    </row>
    <row r="213" spans="2:12" s="1" customFormat="1" ht="165.95" customHeight="1" x14ac:dyDescent="0.2">
      <c r="B213" s="5">
        <v>202</v>
      </c>
      <c r="C213" s="65" t="s">
        <v>13</v>
      </c>
      <c r="D213" s="65"/>
      <c r="E213" s="64" t="str">
        <f>HYPERLINK("http://7flowers-decor.ru/upload/1c_catalog/import_files/5500002030155.jpg")</f>
        <v>http://7flowers-decor.ru/upload/1c_catalog/import_files/5500002030155.jpg</v>
      </c>
      <c r="F213" s="5">
        <v>5500002030155</v>
      </c>
      <c r="G213" s="8" t="s">
        <v>214</v>
      </c>
      <c r="H213" s="56">
        <v>6</v>
      </c>
      <c r="I213" s="10" t="s">
        <v>15</v>
      </c>
      <c r="J213" s="5">
        <v>1</v>
      </c>
      <c r="K213" s="5">
        <v>1</v>
      </c>
      <c r="L213" s="11"/>
    </row>
    <row r="214" spans="2:12" s="1" customFormat="1" ht="165.95" customHeight="1" x14ac:dyDescent="0.2">
      <c r="B214" s="5">
        <v>203</v>
      </c>
      <c r="C214" s="65" t="s">
        <v>13</v>
      </c>
      <c r="D214" s="65"/>
      <c r="E214" s="64" t="str">
        <f>HYPERLINK("http://7flowers-decor.ru/upload/1c_catalog/import_files/5500001595251.jpg")</f>
        <v>http://7flowers-decor.ru/upload/1c_catalog/import_files/5500001595251.jpg</v>
      </c>
      <c r="F214" s="5">
        <v>5500001595251</v>
      </c>
      <c r="G214" s="8" t="s">
        <v>215</v>
      </c>
      <c r="H214" s="57">
        <v>6</v>
      </c>
      <c r="I214" s="10"/>
      <c r="J214" s="5">
        <v>1</v>
      </c>
      <c r="K214" s="5">
        <v>1</v>
      </c>
      <c r="L214" s="11"/>
    </row>
    <row r="215" spans="2:12" s="1" customFormat="1" ht="165.95" customHeight="1" x14ac:dyDescent="0.2">
      <c r="B215" s="5">
        <v>204</v>
      </c>
      <c r="C215" s="65" t="s">
        <v>13</v>
      </c>
      <c r="D215" s="65"/>
      <c r="E215" s="64" t="str">
        <f>HYPERLINK("http://7flowers-decor.ru/upload/1c_catalog/import_files/5500001239726.jpg")</f>
        <v>http://7flowers-decor.ru/upload/1c_catalog/import_files/5500001239726.jpg</v>
      </c>
      <c r="F215" s="5">
        <v>5500001239726</v>
      </c>
      <c r="G215" s="8" t="s">
        <v>216</v>
      </c>
      <c r="H215" s="58">
        <v>6</v>
      </c>
      <c r="I215" s="10"/>
      <c r="J215" s="5">
        <v>1</v>
      </c>
      <c r="K215" s="5">
        <v>1</v>
      </c>
      <c r="L215" s="11"/>
    </row>
    <row r="216" spans="2:12" s="1" customFormat="1" ht="165.95" customHeight="1" x14ac:dyDescent="0.2">
      <c r="B216" s="5">
        <v>205</v>
      </c>
      <c r="C216" s="65" t="s">
        <v>13</v>
      </c>
      <c r="D216" s="65"/>
      <c r="E216" s="64" t="str">
        <f>HYPERLINK("http://7flowers-decor.ru/upload/1c_catalog/import_files/5500002045653.jpg")</f>
        <v>http://7flowers-decor.ru/upload/1c_catalog/import_files/5500002045653.jpg</v>
      </c>
      <c r="F216" s="5">
        <v>5500002045653</v>
      </c>
      <c r="G216" s="8" t="s">
        <v>217</v>
      </c>
      <c r="H216" s="59">
        <v>8</v>
      </c>
      <c r="I216" s="10"/>
      <c r="J216" s="5">
        <v>1</v>
      </c>
      <c r="K216" s="5">
        <v>12</v>
      </c>
      <c r="L216" s="11"/>
    </row>
    <row r="217" spans="2:12" s="1" customFormat="1" ht="165.95" customHeight="1" x14ac:dyDescent="0.2">
      <c r="B217" s="5">
        <v>206</v>
      </c>
      <c r="C217" s="65" t="s">
        <v>13</v>
      </c>
      <c r="D217" s="65"/>
      <c r="E217" s="64" t="str">
        <f>HYPERLINK("http://7flowers-decor.ru/upload/1c_catalog/import_files/5500001187599.jpg")</f>
        <v>http://7flowers-decor.ru/upload/1c_catalog/import_files/5500001187599.jpg</v>
      </c>
      <c r="F217" s="5">
        <v>5500001187599</v>
      </c>
      <c r="G217" s="8" t="s">
        <v>218</v>
      </c>
      <c r="H217" s="60">
        <v>6</v>
      </c>
      <c r="I217" s="10"/>
      <c r="J217" s="5">
        <v>1</v>
      </c>
      <c r="K217" s="5">
        <v>1</v>
      </c>
      <c r="L217" s="11"/>
    </row>
    <row r="218" spans="2:12" s="1" customFormat="1" ht="165.95" customHeight="1" x14ac:dyDescent="0.2">
      <c r="B218" s="5">
        <v>207</v>
      </c>
      <c r="C218" s="65" t="s">
        <v>13</v>
      </c>
      <c r="D218" s="65"/>
      <c r="E218" s="64" t="str">
        <f>HYPERLINK("http://7flowers-decor.ru/upload/1c_catalog/import_files/5500024685849.jpg")</f>
        <v>http://7flowers-decor.ru/upload/1c_catalog/import_files/5500024685849.jpg</v>
      </c>
      <c r="F218" s="5">
        <v>5500024685849</v>
      </c>
      <c r="G218" s="8" t="s">
        <v>219</v>
      </c>
      <c r="H218" s="61">
        <v>6</v>
      </c>
      <c r="I218" s="10" t="s">
        <v>24</v>
      </c>
      <c r="J218" s="5">
        <v>1</v>
      </c>
      <c r="K218" s="5">
        <v>1</v>
      </c>
      <c r="L218" s="11"/>
    </row>
    <row r="219" spans="2:12" s="1" customFormat="1" ht="165.95" customHeight="1" x14ac:dyDescent="0.2">
      <c r="B219" s="5">
        <v>208</v>
      </c>
      <c r="C219" s="65" t="s">
        <v>13</v>
      </c>
      <c r="D219" s="65"/>
      <c r="E219" s="64" t="str">
        <f>HYPERLINK("http://7flowers-decor.ru/upload/1c_catalog/import_files/7610174350899.jpg")</f>
        <v>http://7flowers-decor.ru/upload/1c_catalog/import_files/7610174350899.jpg</v>
      </c>
      <c r="F219" s="5">
        <v>7610174350899</v>
      </c>
      <c r="G219" s="8" t="s">
        <v>220</v>
      </c>
      <c r="H219" s="5">
        <v>27082</v>
      </c>
      <c r="I219" s="10"/>
      <c r="J219" s="5">
        <v>1</v>
      </c>
      <c r="K219" s="5">
        <v>30</v>
      </c>
      <c r="L219" s="11"/>
    </row>
    <row r="220" spans="2:12" s="1" customFormat="1" ht="165.95" customHeight="1" x14ac:dyDescent="0.2">
      <c r="B220" s="5">
        <v>209</v>
      </c>
      <c r="C220" s="65" t="s">
        <v>13</v>
      </c>
      <c r="D220" s="65"/>
      <c r="E220" s="64" t="str">
        <f>HYPERLINK("http://7flowers-decor.ru/upload/1c_catalog/import_files/7610174350912.jpg")</f>
        <v>http://7flowers-decor.ru/upload/1c_catalog/import_files/7610174350912.jpg</v>
      </c>
      <c r="F220" s="5">
        <v>7610174350912</v>
      </c>
      <c r="G220" s="8" t="s">
        <v>221</v>
      </c>
      <c r="H220" s="5">
        <v>27084</v>
      </c>
      <c r="I220" s="10"/>
      <c r="J220" s="5">
        <v>1</v>
      </c>
      <c r="K220" s="5">
        <v>30</v>
      </c>
      <c r="L220" s="11"/>
    </row>
    <row r="221" spans="2:12" s="1" customFormat="1" ht="165.95" customHeight="1" x14ac:dyDescent="0.2">
      <c r="B221" s="5">
        <v>210</v>
      </c>
      <c r="C221" s="65" t="s">
        <v>13</v>
      </c>
      <c r="D221" s="65"/>
      <c r="E221" s="64" t="str">
        <f>HYPERLINK("http://7flowers-decor.ru/upload/1c_catalog/import_files/5500060639561.jpg")</f>
        <v>http://7flowers-decor.ru/upload/1c_catalog/import_files/5500060639561.jpg</v>
      </c>
      <c r="F221" s="5">
        <v>5500060639561</v>
      </c>
      <c r="G221" s="8" t="s">
        <v>222</v>
      </c>
      <c r="H221" s="5">
        <v>512108</v>
      </c>
      <c r="I221" s="10"/>
      <c r="J221" s="5">
        <v>1</v>
      </c>
      <c r="K221" s="5">
        <v>1</v>
      </c>
      <c r="L221" s="11"/>
    </row>
    <row r="222" spans="2:12" s="1" customFormat="1" ht="165.95" customHeight="1" x14ac:dyDescent="0.2">
      <c r="B222" s="5">
        <v>211</v>
      </c>
      <c r="C222" s="65" t="s">
        <v>13</v>
      </c>
      <c r="D222" s="65"/>
      <c r="E222" s="64" t="str">
        <f>HYPERLINK("http://7flowers-decor.ru/upload/1c_catalog/import_files/4606500325634.jpg")</f>
        <v>http://7flowers-decor.ru/upload/1c_catalog/import_files/4606500325634.jpg</v>
      </c>
      <c r="F222" s="5">
        <v>4606500325634</v>
      </c>
      <c r="G222" s="8" t="s">
        <v>223</v>
      </c>
      <c r="H222" s="62">
        <v>899701</v>
      </c>
      <c r="I222" s="10"/>
      <c r="J222" s="5">
        <v>1</v>
      </c>
      <c r="K222" s="5">
        <v>64</v>
      </c>
      <c r="L222" s="11"/>
    </row>
    <row r="223" spans="2:12" s="1" customFormat="1" ht="165.95" customHeight="1" x14ac:dyDescent="0.2">
      <c r="B223" s="5">
        <v>212</v>
      </c>
      <c r="C223" s="65" t="s">
        <v>13</v>
      </c>
      <c r="D223" s="65"/>
      <c r="E223" s="64" t="str">
        <f>HYPERLINK("http://7flowers-decor.ru/upload/1c_catalog/import_files/4606500325665.jpg")</f>
        <v>http://7flowers-decor.ru/upload/1c_catalog/import_files/4606500325665.jpg</v>
      </c>
      <c r="F223" s="5">
        <v>4606500325665</v>
      </c>
      <c r="G223" s="8" t="s">
        <v>224</v>
      </c>
      <c r="H223" s="63">
        <v>899711</v>
      </c>
      <c r="I223" s="10"/>
      <c r="J223" s="5">
        <v>1</v>
      </c>
      <c r="K223" s="5">
        <v>8</v>
      </c>
      <c r="L223" s="11"/>
    </row>
  </sheetData>
  <mergeCells count="213">
    <mergeCell ref="C11:E11"/>
    <mergeCell ref="C12:D12"/>
    <mergeCell ref="C13:D13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37:D37"/>
    <mergeCell ref="C38:D38"/>
    <mergeCell ref="C39:D39"/>
    <mergeCell ref="C40:D40"/>
    <mergeCell ref="C41:D4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C52:D52"/>
    <mergeCell ref="C53:D53"/>
    <mergeCell ref="C54:D54"/>
    <mergeCell ref="C55:D55"/>
    <mergeCell ref="C56:D56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C71:D71"/>
    <mergeCell ref="C72:D72"/>
    <mergeCell ref="C73:D73"/>
    <mergeCell ref="C74:D74"/>
    <mergeCell ref="C75:D75"/>
    <mergeCell ref="C76:D76"/>
    <mergeCell ref="C77:D77"/>
    <mergeCell ref="C78:D78"/>
    <mergeCell ref="C79:D79"/>
    <mergeCell ref="C80:D80"/>
    <mergeCell ref="C81:D81"/>
    <mergeCell ref="C82:D82"/>
    <mergeCell ref="C83:D83"/>
    <mergeCell ref="C84:D84"/>
    <mergeCell ref="C85:D85"/>
    <mergeCell ref="C86:D86"/>
    <mergeCell ref="C87:D87"/>
    <mergeCell ref="C88:D88"/>
    <mergeCell ref="C89:D89"/>
    <mergeCell ref="C90:D90"/>
    <mergeCell ref="C91:D91"/>
    <mergeCell ref="C92:D92"/>
    <mergeCell ref="C93:D93"/>
    <mergeCell ref="C94:D94"/>
    <mergeCell ref="C95:D95"/>
    <mergeCell ref="C96:D96"/>
    <mergeCell ref="C97:D97"/>
    <mergeCell ref="C98:D98"/>
    <mergeCell ref="C99:D99"/>
    <mergeCell ref="C100:D100"/>
    <mergeCell ref="C101:D101"/>
    <mergeCell ref="C102:D102"/>
    <mergeCell ref="C103:D103"/>
    <mergeCell ref="C104:D104"/>
    <mergeCell ref="C105:D105"/>
    <mergeCell ref="C106:D106"/>
    <mergeCell ref="C107:D107"/>
    <mergeCell ref="C108:D108"/>
    <mergeCell ref="C109:D109"/>
    <mergeCell ref="C110:D110"/>
    <mergeCell ref="C111:D111"/>
    <mergeCell ref="C112:D112"/>
    <mergeCell ref="C113:D113"/>
    <mergeCell ref="C114:D114"/>
    <mergeCell ref="C115:D115"/>
    <mergeCell ref="C116:D116"/>
    <mergeCell ref="C117:D117"/>
    <mergeCell ref="C118:D118"/>
    <mergeCell ref="C119:D119"/>
    <mergeCell ref="C120:D120"/>
    <mergeCell ref="C121:D121"/>
    <mergeCell ref="C122:D122"/>
    <mergeCell ref="C123:D123"/>
    <mergeCell ref="C124:D124"/>
    <mergeCell ref="C125:D125"/>
    <mergeCell ref="C126:D126"/>
    <mergeCell ref="C127:D127"/>
    <mergeCell ref="C128:D128"/>
    <mergeCell ref="C129:D129"/>
    <mergeCell ref="C130:D130"/>
    <mergeCell ref="C131:D131"/>
    <mergeCell ref="C132:D132"/>
    <mergeCell ref="C133:D133"/>
    <mergeCell ref="C134:D134"/>
    <mergeCell ref="C135:D135"/>
    <mergeCell ref="C136:D136"/>
    <mergeCell ref="C137:D137"/>
    <mergeCell ref="C138:D138"/>
    <mergeCell ref="C139:D139"/>
    <mergeCell ref="C140:D140"/>
    <mergeCell ref="C141:D141"/>
    <mergeCell ref="C142:D142"/>
    <mergeCell ref="C143:D143"/>
    <mergeCell ref="C144:D144"/>
    <mergeCell ref="C145:D145"/>
    <mergeCell ref="C146:D146"/>
    <mergeCell ref="C147:D147"/>
    <mergeCell ref="C148:D148"/>
    <mergeCell ref="C149:D149"/>
    <mergeCell ref="C150:D150"/>
    <mergeCell ref="C151:D151"/>
    <mergeCell ref="C152:D152"/>
    <mergeCell ref="C153:D153"/>
    <mergeCell ref="C154:D154"/>
    <mergeCell ref="C155:D155"/>
    <mergeCell ref="C156:D156"/>
    <mergeCell ref="C157:D157"/>
    <mergeCell ref="C158:D158"/>
    <mergeCell ref="C159:D159"/>
    <mergeCell ref="C160:D160"/>
    <mergeCell ref="C161:D161"/>
    <mergeCell ref="C162:D162"/>
    <mergeCell ref="C163:D163"/>
    <mergeCell ref="C164:D164"/>
    <mergeCell ref="C165:D165"/>
    <mergeCell ref="C166:D166"/>
    <mergeCell ref="C167:D167"/>
    <mergeCell ref="C168:D168"/>
    <mergeCell ref="C169:D169"/>
    <mergeCell ref="C170:D170"/>
    <mergeCell ref="C171:D171"/>
    <mergeCell ref="C172:D172"/>
    <mergeCell ref="C173:D173"/>
    <mergeCell ref="C174:D174"/>
    <mergeCell ref="C175:D175"/>
    <mergeCell ref="C176:D176"/>
    <mergeCell ref="C177:D177"/>
    <mergeCell ref="C178:D178"/>
    <mergeCell ref="C179:D179"/>
    <mergeCell ref="C180:D180"/>
    <mergeCell ref="C181:D181"/>
    <mergeCell ref="C182:D182"/>
    <mergeCell ref="C183:D183"/>
    <mergeCell ref="C184:D184"/>
    <mergeCell ref="C185:D185"/>
    <mergeCell ref="C186:D186"/>
    <mergeCell ref="C187:D187"/>
    <mergeCell ref="C188:D188"/>
    <mergeCell ref="C189:D189"/>
    <mergeCell ref="C190:D190"/>
    <mergeCell ref="C191:D191"/>
    <mergeCell ref="C192:D192"/>
    <mergeCell ref="C193:D193"/>
    <mergeCell ref="C194:D194"/>
    <mergeCell ref="C195:D195"/>
    <mergeCell ref="C196:D196"/>
    <mergeCell ref="C197:D197"/>
    <mergeCell ref="C198:D198"/>
    <mergeCell ref="C199:D199"/>
    <mergeCell ref="C200:D200"/>
    <mergeCell ref="C201:D201"/>
    <mergeCell ref="C202:D202"/>
    <mergeCell ref="C203:D203"/>
    <mergeCell ref="C204:D204"/>
    <mergeCell ref="C205:D205"/>
    <mergeCell ref="C206:D206"/>
    <mergeCell ref="C207:D207"/>
    <mergeCell ref="C208:D208"/>
    <mergeCell ref="C218:D218"/>
    <mergeCell ref="C219:D219"/>
    <mergeCell ref="C220:D220"/>
    <mergeCell ref="C221:D221"/>
    <mergeCell ref="C222:D222"/>
    <mergeCell ref="C223:D223"/>
    <mergeCell ref="C209:D209"/>
    <mergeCell ref="C210:D210"/>
    <mergeCell ref="C211:D211"/>
    <mergeCell ref="C212:D212"/>
    <mergeCell ref="C213:D213"/>
    <mergeCell ref="C214:D214"/>
    <mergeCell ref="C215:D215"/>
    <mergeCell ref="C216:D216"/>
    <mergeCell ref="C217:D217"/>
  </mergeCells>
  <pageMargins left="0.39370078740157483" right="0.39370078740157483" top="0.39370078740157483" bottom="0.39370078740157483" header="0.39370078740157483" footer="0.39370078740157483"/>
  <pageSetup fitToHeight="0" pageOrder="overThenDown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Таня</cp:lastModifiedBy>
  <dcterms:modified xsi:type="dcterms:W3CDTF">2016-03-15T13:11:10Z</dcterms:modified>
</cp:coreProperties>
</file>